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BB76338E-8849-47F7-8B84-3E9DD9A71B7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financiranja'!$A$1:$G$26</definedName>
    <definedName name="_xlnm.Print_Area" localSheetId="1">' Račun prihoda i rashoda'!$A$1:$G$52</definedName>
    <definedName name="_xlnm.Print_Area" localSheetId="0">' Sažetak'!$A$1:$J$42</definedName>
    <definedName name="_xlnm.Print_Area" localSheetId="3">'Posebni dio'!$A$1:$G$24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4" l="1"/>
  <c r="F41" i="4"/>
  <c r="E41" i="4"/>
  <c r="D41" i="4"/>
  <c r="C41" i="4"/>
  <c r="C40" i="4" s="1"/>
  <c r="G43" i="4"/>
  <c r="F43" i="4"/>
  <c r="E43" i="4"/>
  <c r="C43" i="4"/>
  <c r="D43" i="4"/>
  <c r="G34" i="4"/>
  <c r="F34" i="4"/>
  <c r="E34" i="4"/>
  <c r="C34" i="4"/>
  <c r="D34" i="4"/>
  <c r="G32" i="4"/>
  <c r="F32" i="4"/>
  <c r="F31" i="4" s="1"/>
  <c r="E32" i="4"/>
  <c r="E31" i="4" s="1"/>
  <c r="D32" i="4"/>
  <c r="D31" i="4" s="1"/>
  <c r="C32" i="4"/>
  <c r="F40" i="4"/>
  <c r="H13" i="2"/>
  <c r="E19" i="4"/>
  <c r="C31" i="4"/>
  <c r="D40" i="4" l="1"/>
  <c r="E40" i="4"/>
  <c r="G40" i="4"/>
  <c r="G31" i="4"/>
  <c r="G51" i="4"/>
  <c r="F51" i="4"/>
  <c r="E51" i="4"/>
  <c r="D51" i="4"/>
  <c r="G23" i="4"/>
  <c r="F23" i="4"/>
  <c r="E23" i="4"/>
  <c r="D23" i="4"/>
  <c r="G19" i="4"/>
  <c r="F19" i="4"/>
  <c r="D19" i="4"/>
  <c r="G9" i="4"/>
  <c r="F9" i="4"/>
  <c r="E9" i="4"/>
  <c r="D9" i="4"/>
  <c r="G7" i="6"/>
  <c r="G6" i="6" s="1"/>
  <c r="F7" i="6"/>
  <c r="F6" i="6" s="1"/>
  <c r="E7" i="6"/>
  <c r="E6" i="6" s="1"/>
  <c r="D7" i="6"/>
  <c r="D6" i="6" s="1"/>
  <c r="G10" i="6"/>
  <c r="G9" i="6" s="1"/>
  <c r="G8" i="6" s="1"/>
  <c r="F10" i="6"/>
  <c r="F9" i="6" s="1"/>
  <c r="F8" i="6" s="1"/>
  <c r="E10" i="6"/>
  <c r="E9" i="6" s="1"/>
  <c r="E8" i="6" s="1"/>
  <c r="E11" i="6"/>
  <c r="F11" i="6"/>
  <c r="G11" i="6"/>
  <c r="F17" i="6"/>
  <c r="F16" i="6" s="1"/>
  <c r="F15" i="6" s="1"/>
  <c r="G17" i="6"/>
  <c r="G16" i="6" s="1"/>
  <c r="G15" i="6" s="1"/>
  <c r="F22" i="6"/>
  <c r="F21" i="6" s="1"/>
  <c r="F20" i="6" s="1"/>
  <c r="G22" i="6"/>
  <c r="G21" i="6" s="1"/>
  <c r="G20" i="6" s="1"/>
  <c r="D11" i="6"/>
  <c r="D10" i="6" s="1"/>
  <c r="D9" i="6" s="1"/>
  <c r="D8" i="6" s="1"/>
  <c r="G18" i="6"/>
  <c r="F18" i="6"/>
  <c r="E18" i="6"/>
  <c r="E17" i="6" s="1"/>
  <c r="E16" i="6" s="1"/>
  <c r="E15" i="6" s="1"/>
  <c r="D18" i="6"/>
  <c r="D17" i="6" s="1"/>
  <c r="D16" i="6" s="1"/>
  <c r="D15" i="6" s="1"/>
  <c r="G23" i="6"/>
  <c r="F23" i="6"/>
  <c r="E23" i="6"/>
  <c r="E22" i="6" s="1"/>
  <c r="E21" i="6" s="1"/>
  <c r="E20" i="6" s="1"/>
  <c r="D23" i="6"/>
  <c r="D22" i="6" s="1"/>
  <c r="D21" i="6" s="1"/>
  <c r="D20" i="6" s="1"/>
  <c r="E8" i="4" l="1"/>
  <c r="G39" i="2"/>
  <c r="G42" i="2" s="1"/>
  <c r="H39" i="2" s="1"/>
  <c r="H42" i="2" s="1"/>
  <c r="I39" i="2" s="1"/>
  <c r="I42" i="2" s="1"/>
  <c r="J39" i="2" s="1"/>
  <c r="J42" i="2" s="1"/>
  <c r="G18" i="4"/>
  <c r="F18" i="4"/>
  <c r="E18" i="4"/>
  <c r="D18" i="4"/>
  <c r="G50" i="4"/>
  <c r="F50" i="4"/>
  <c r="E50" i="4"/>
  <c r="D50" i="4"/>
  <c r="C50" i="4"/>
  <c r="C18" i="4"/>
  <c r="C8" i="4"/>
  <c r="G8" i="4"/>
  <c r="F8" i="4"/>
  <c r="D8" i="4"/>
  <c r="J24" i="2" l="1"/>
  <c r="I24" i="2"/>
  <c r="H24" i="2"/>
  <c r="G24" i="2"/>
  <c r="F24" i="2"/>
  <c r="J13" i="2"/>
  <c r="I13" i="2"/>
  <c r="G13" i="2"/>
  <c r="J10" i="2"/>
  <c r="I10" i="2"/>
  <c r="H10" i="2"/>
  <c r="G10" i="2"/>
  <c r="F16" i="2"/>
  <c r="G16" i="2" l="1"/>
  <c r="G25" i="2" s="1"/>
  <c r="G32" i="2" s="1"/>
  <c r="I16" i="2"/>
  <c r="I25" i="2" s="1"/>
  <c r="I32" i="2" s="1"/>
  <c r="I33" i="2" s="1"/>
  <c r="J16" i="2"/>
  <c r="J25" i="2" s="1"/>
  <c r="J32" i="2" s="1"/>
  <c r="J33" i="2" s="1"/>
  <c r="H16" i="2"/>
  <c r="F25" i="2"/>
  <c r="H25" i="2"/>
  <c r="H32" i="2" s="1"/>
  <c r="H33" i="2" s="1"/>
  <c r="F32" i="2" l="1"/>
  <c r="F33" i="2" s="1"/>
  <c r="G33" i="2"/>
</calcChain>
</file>

<file path=xl/sharedStrings.xml><?xml version="1.0" encoding="utf-8"?>
<sst xmlns="http://schemas.openxmlformats.org/spreadsheetml/2006/main" count="184" uniqueCount="84">
  <si>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</si>
  <si>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</si>
  <si>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</si>
  <si>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</si>
  <si>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</si>
  <si>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</si>
  <si>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</si>
  <si>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</si>
  <si>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</si>
  <si>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</si>
  <si>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</si>
  <si>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</si>
  <si>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</si>
  <si>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</si>
  <si>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</si>
  <si>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</si>
  <si>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</si>
  <si>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</si>
  <si>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</si>
  <si>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</si>
  <si>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</si>
  <si>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</si>
  <si>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</si>
  <si>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</si>
  <si>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</si>
  <si>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</si>
  <si>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</si>
  <si>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</si>
  <si>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</si>
  <si>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</si>
  <si>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</si>
  <si>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</si>
  <si>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</si>
  <si>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</si>
  <si>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</si>
  <si>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</si>
  <si>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</si>
  <si>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</si>
  <si>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</si>
  <si>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</si>
  <si>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</si>
  <si>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</si>
  <si>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</si>
  <si>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</si>
  <si>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</si>
  <si>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</si>
  <si>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</si>
  <si>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</si>
  <si>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</si>
  <si>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</si>
  <si>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</si>
  <si>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</si>
  <si>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</si>
  <si>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</si>
  <si>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</si>
  <si>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 xml:space="preserve">
FINANCIJSKI PLAN NARODNE KNJIŽNICE I ČITAONICE NAPREDAK ZA 2025. I PROJEKCIJE ZA 2026. I 2027. GODINU
</t>
  </si>
  <si>
    <t>TEKUĆI PLAN 
2024.</t>
  </si>
  <si>
    <t>IZVRŠENJE 
2023.</t>
  </si>
  <si>
    <t>PLAN 
2025.</t>
  </si>
  <si>
    <t>PROJEKCIJA 
2026.</t>
  </si>
  <si>
    <t>PROJEKCIJA
2027.</t>
  </si>
  <si>
    <t>Prihodi od imovine</t>
  </si>
  <si>
    <t xml:space="preserve"> Prihodi iz nadležnog proračuna i od HZZO-a na temelju ugovornih obveza</t>
  </si>
  <si>
    <t>Financijski rashodi</t>
  </si>
  <si>
    <t>Rashodi za nabavu proizvedene dugotrajne imovine</t>
  </si>
  <si>
    <t>08</t>
  </si>
  <si>
    <t>Rekreacija, kultura i religija</t>
  </si>
  <si>
    <t>082</t>
  </si>
  <si>
    <t>Službe kulture</t>
  </si>
  <si>
    <t>RAZDJEL 002</t>
  </si>
  <si>
    <t>GLAVA 00202</t>
  </si>
  <si>
    <t>NKČ"NAPREDAK" DONJI KUKURUZARI</t>
  </si>
  <si>
    <t>Izvor financiranja 11</t>
  </si>
  <si>
    <t xml:space="preserve">PROGRAM </t>
  </si>
  <si>
    <t>PROMICANJE KULTURE</t>
  </si>
  <si>
    <t>DJELATNOST KNJIŽNICE</t>
  </si>
  <si>
    <t>NABAVA OPREME, KNJIGA I UMJETNINA</t>
  </si>
  <si>
    <t xml:space="preserve">Kapitalni projekt </t>
  </si>
  <si>
    <t>Pomoći</t>
  </si>
  <si>
    <t>Ministarstvo kulture</t>
  </si>
  <si>
    <t>PROGRAM 1007</t>
  </si>
  <si>
    <t>Aktivnost A100701</t>
  </si>
  <si>
    <t xml:space="preserve">Tekući projekt </t>
  </si>
  <si>
    <t>Izvor financiranja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</si>
</sst>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10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3" fontId="13" fillId="0" borderId="4" xfId="2" applyNumberFormat="1" applyFont="1" applyBorder="1" applyAlignment="1">
      <alignment horizontal="right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3" fontId="13" fillId="3" borderId="2" xfId="2" quotePrefix="1" applyNumberFormat="1" applyFont="1" applyFill="1" applyBorder="1" applyAlignment="1">
      <alignment horizontal="right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applyNumberFormat="1" applyFont="1" applyFill="1" applyBorder="1" applyAlignment="1">
      <alignment horizontal="left" vertical="center" wrapText="1" indent="2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1"/>
    </xf>
    <xf numFmtId="0" fontId="22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2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 indent="3"/>
    </xf>
    <xf numFmtId="0" fontId="22" fillId="2" borderId="4" xfId="3" applyFont="1" applyFill="1" applyBorder="1" applyAlignment="1">
      <alignment horizontal="left" vertical="center" wrapText="1" indent="2"/>
    </xf>
    <xf numFmtId="3" fontId="13" fillId="2" borderId="4" xfId="3" applyNumberFormat="1" applyFont="1" applyFill="1" applyBorder="1" applyAlignment="1">
      <alignment horizontal="right"/>
    </xf>
    <xf numFmtId="3" fontId="8" fillId="2" borderId="4" xfId="3" applyNumberFormat="1" applyFont="1" applyFill="1" applyBorder="1" applyAlignment="1">
      <alignment horizontal="left"/>
    </xf>
    <xf numFmtId="3" fontId="13" fillId="2" borderId="4" xfId="3" applyNumberFormat="1" applyFont="1" applyFill="1" applyBorder="1" applyAlignment="1">
      <alignment horizontal="left"/>
    </xf>
    <xf numFmtId="0" fontId="11" fillId="0" borderId="4" xfId="3" applyFont="1" applyBorder="1" applyAlignment="1">
      <alignment horizontal="left"/>
    </xf>
    <xf numFmtId="3" fontId="15" fillId="2" borderId="4" xfId="3" applyNumberFormat="1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left" wrapText="1"/>
    </xf>
    <xf numFmtId="3" fontId="13" fillId="3" borderId="4" xfId="2" applyNumberFormat="1" applyFont="1" applyFill="1" applyBorder="1" applyAlignment="1">
      <alignment horizontal="left"/>
    </xf>
    <xf numFmtId="3" fontId="13" fillId="0" borderId="4" xfId="2" applyNumberFormat="1" applyFont="1" applyBorder="1" applyAlignment="1">
      <alignment horizontal="left"/>
    </xf>
    <xf numFmtId="3" fontId="13" fillId="0" borderId="4" xfId="2" applyNumberFormat="1" applyFont="1" applyBorder="1" applyAlignment="1">
      <alignment horizontal="left" wrapText="1"/>
    </xf>
    <xf numFmtId="3" fontId="15" fillId="4" borderId="2" xfId="2" quotePrefix="1" applyNumberFormat="1" applyFont="1" applyFill="1" applyBorder="1" applyAlignment="1">
      <alignment horizontal="left"/>
    </xf>
    <xf numFmtId="3" fontId="15" fillId="3" borderId="2" xfId="2" quotePrefix="1" applyNumberFormat="1" applyFont="1" applyFill="1" applyBorder="1" applyAlignment="1">
      <alignment horizontal="left"/>
    </xf>
    <xf numFmtId="0" fontId="15" fillId="3" borderId="4" xfId="3" applyFont="1" applyFill="1" applyBorder="1" applyAlignment="1">
      <alignment horizontal="left" vertical="center" wrapText="1"/>
    </xf>
    <xf numFmtId="0" fontId="16" fillId="2" borderId="0" xfId="3" quotePrefix="1" applyFont="1" applyFill="1" applyAlignment="1">
      <alignment horizontal="left" vertical="center" indent="2"/>
    </xf>
    <xf numFmtId="0" fontId="16" fillId="2" borderId="0" xfId="3" quotePrefix="1" applyFont="1" applyFill="1" applyAlignment="1">
      <alignment horizontal="left" vertical="center" wrapText="1"/>
    </xf>
    <xf numFmtId="3" fontId="8" fillId="2" borderId="0" xfId="3" applyNumberFormat="1" applyFont="1" applyFill="1" applyAlignment="1">
      <alignment horizontal="left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opLeftCell="A12" zoomScaleNormal="100" workbookViewId="0">
      <selection activeCell="H10" sqref="H10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54"/>
    </row>
    <row r="2" spans="1:10" s="2" customFormat="1" ht="51" customHeight="1" x14ac:dyDescent="0.25">
      <c r="A2" s="82" t="s">
        <v>55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82" t="s">
        <v>0</v>
      </c>
      <c r="B4" s="82"/>
      <c r="C4" s="82"/>
      <c r="D4" s="82"/>
      <c r="E4" s="82"/>
      <c r="F4" s="82"/>
      <c r="G4" s="82"/>
      <c r="H4" s="82"/>
      <c r="I4" s="100"/>
      <c r="J4" s="100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82" t="s">
        <v>13</v>
      </c>
      <c r="B6" s="83"/>
      <c r="C6" s="83"/>
      <c r="D6" s="83"/>
      <c r="E6" s="83"/>
      <c r="F6" s="83"/>
      <c r="G6" s="83"/>
      <c r="H6" s="83"/>
      <c r="I6" s="83"/>
      <c r="J6" s="83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98" t="s">
        <v>12</v>
      </c>
      <c r="B8" s="99"/>
      <c r="C8" s="99"/>
      <c r="D8" s="99"/>
      <c r="E8" s="99"/>
      <c r="F8" s="61" t="s">
        <v>57</v>
      </c>
      <c r="G8" s="61" t="s">
        <v>56</v>
      </c>
      <c r="H8" s="62" t="s">
        <v>58</v>
      </c>
      <c r="I8" s="62" t="s">
        <v>59</v>
      </c>
      <c r="J8" s="62" t="s">
        <v>60</v>
      </c>
    </row>
    <row r="9" spans="1:10" s="31" customFormat="1" ht="12" customHeight="1" x14ac:dyDescent="0.25">
      <c r="A9" s="84">
        <v>1</v>
      </c>
      <c r="B9" s="84"/>
      <c r="C9" s="84"/>
      <c r="D9" s="84"/>
      <c r="E9" s="84"/>
      <c r="F9" s="63">
        <v>2</v>
      </c>
      <c r="G9" s="63">
        <v>3</v>
      </c>
      <c r="H9" s="64">
        <v>4</v>
      </c>
      <c r="I9" s="64">
        <v>5</v>
      </c>
      <c r="J9" s="64">
        <v>6</v>
      </c>
    </row>
    <row r="10" spans="1:10" s="2" customFormat="1" x14ac:dyDescent="0.25">
      <c r="A10" s="101" t="s">
        <v>3</v>
      </c>
      <c r="B10" s="94"/>
      <c r="C10" s="94"/>
      <c r="D10" s="94"/>
      <c r="E10" s="102"/>
      <c r="F10" s="78">
        <v>21572.06</v>
      </c>
      <c r="G10" s="73">
        <f t="shared" ref="G10:J10" si="0">G11+G12</f>
        <v>53849</v>
      </c>
      <c r="H10" s="73">
        <f t="shared" si="0"/>
        <v>61832</v>
      </c>
      <c r="I10" s="73">
        <f t="shared" si="0"/>
        <v>63260</v>
      </c>
      <c r="J10" s="73">
        <f t="shared" si="0"/>
        <v>65225</v>
      </c>
    </row>
    <row r="11" spans="1:10" s="2" customFormat="1" x14ac:dyDescent="0.25">
      <c r="A11" s="95" t="s">
        <v>1</v>
      </c>
      <c r="B11" s="96"/>
      <c r="C11" s="96"/>
      <c r="D11" s="96"/>
      <c r="E11" s="92"/>
      <c r="F11" s="40">
        <v>21572.06</v>
      </c>
      <c r="G11" s="74">
        <v>53849</v>
      </c>
      <c r="H11" s="74">
        <v>61832</v>
      </c>
      <c r="I11" s="74">
        <v>63260</v>
      </c>
      <c r="J11" s="74">
        <v>65225</v>
      </c>
    </row>
    <row r="12" spans="1:10" s="2" customFormat="1" x14ac:dyDescent="0.25">
      <c r="A12" s="91" t="s">
        <v>2</v>
      </c>
      <c r="B12" s="92"/>
      <c r="C12" s="92"/>
      <c r="D12" s="92"/>
      <c r="E12" s="92"/>
      <c r="F12" s="74">
        <v>0</v>
      </c>
      <c r="G12" s="74">
        <v>0</v>
      </c>
      <c r="H12" s="74">
        <v>0</v>
      </c>
      <c r="I12" s="74">
        <v>0</v>
      </c>
      <c r="J12" s="74">
        <v>0</v>
      </c>
    </row>
    <row r="13" spans="1:10" s="2" customFormat="1" x14ac:dyDescent="0.25">
      <c r="A13" s="11" t="s">
        <v>6</v>
      </c>
      <c r="B13" s="29"/>
      <c r="C13" s="29"/>
      <c r="D13" s="29"/>
      <c r="E13" s="29"/>
      <c r="F13" s="78">
        <v>23110.37</v>
      </c>
      <c r="G13" s="73">
        <f t="shared" ref="G13:J13" si="1">G14+G15</f>
        <v>50932</v>
      </c>
      <c r="H13" s="73">
        <f>H14+H15</f>
        <v>61832</v>
      </c>
      <c r="I13" s="73">
        <f t="shared" si="1"/>
        <v>63260</v>
      </c>
      <c r="J13" s="73">
        <f t="shared" si="1"/>
        <v>65225</v>
      </c>
    </row>
    <row r="14" spans="1:10" s="2" customFormat="1" x14ac:dyDescent="0.25">
      <c r="A14" s="97" t="s">
        <v>4</v>
      </c>
      <c r="B14" s="96"/>
      <c r="C14" s="96"/>
      <c r="D14" s="96"/>
      <c r="E14" s="96"/>
      <c r="F14" s="40">
        <v>22906.77</v>
      </c>
      <c r="G14" s="74">
        <v>41332</v>
      </c>
      <c r="H14" s="74">
        <v>52232</v>
      </c>
      <c r="I14" s="74">
        <v>54260</v>
      </c>
      <c r="J14" s="75">
        <v>55425</v>
      </c>
    </row>
    <row r="15" spans="1:10" s="2" customFormat="1" x14ac:dyDescent="0.25">
      <c r="A15" s="91" t="s">
        <v>5</v>
      </c>
      <c r="B15" s="92"/>
      <c r="C15" s="92"/>
      <c r="D15" s="92"/>
      <c r="E15" s="92"/>
      <c r="F15" s="42">
        <v>203.6</v>
      </c>
      <c r="G15" s="74">
        <v>9600</v>
      </c>
      <c r="H15" s="74">
        <v>9600</v>
      </c>
      <c r="I15" s="74">
        <v>9000</v>
      </c>
      <c r="J15" s="75">
        <v>9800</v>
      </c>
    </row>
    <row r="16" spans="1:10" s="2" customFormat="1" x14ac:dyDescent="0.25">
      <c r="A16" s="93" t="s">
        <v>7</v>
      </c>
      <c r="B16" s="94"/>
      <c r="C16" s="94"/>
      <c r="D16" s="94"/>
      <c r="E16" s="94"/>
      <c r="F16" s="73">
        <f>F10-F13</f>
        <v>-1538.3099999999977</v>
      </c>
      <c r="G16" s="73">
        <f t="shared" ref="G16:J16" si="2">G10-G13</f>
        <v>2917</v>
      </c>
      <c r="H16" s="73">
        <f t="shared" si="2"/>
        <v>0</v>
      </c>
      <c r="I16" s="73">
        <f t="shared" si="2"/>
        <v>0</v>
      </c>
      <c r="J16" s="73">
        <f t="shared" si="2"/>
        <v>0</v>
      </c>
    </row>
    <row r="17" spans="1:10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</row>
    <row r="18" spans="1:10" s="2" customFormat="1" ht="18" customHeight="1" x14ac:dyDescent="0.25">
      <c r="A18" s="82" t="s">
        <v>14</v>
      </c>
      <c r="B18" s="83"/>
      <c r="C18" s="83"/>
      <c r="D18" s="83"/>
      <c r="E18" s="83"/>
      <c r="F18" s="83"/>
      <c r="G18" s="83"/>
      <c r="H18" s="83"/>
      <c r="I18" s="83"/>
      <c r="J18" s="83"/>
    </row>
    <row r="19" spans="1:10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0" s="2" customFormat="1" ht="25.5" x14ac:dyDescent="0.25">
      <c r="A20" s="98" t="s">
        <v>12</v>
      </c>
      <c r="B20" s="99"/>
      <c r="C20" s="99"/>
      <c r="D20" s="99"/>
      <c r="E20" s="99"/>
      <c r="F20" s="61" t="s">
        <v>57</v>
      </c>
      <c r="G20" s="61" t="s">
        <v>56</v>
      </c>
      <c r="H20" s="62" t="s">
        <v>58</v>
      </c>
      <c r="I20" s="62" t="s">
        <v>59</v>
      </c>
      <c r="J20" s="62" t="s">
        <v>60</v>
      </c>
    </row>
    <row r="21" spans="1:10" s="31" customFormat="1" ht="12" customHeight="1" x14ac:dyDescent="0.25">
      <c r="A21" s="84">
        <v>1</v>
      </c>
      <c r="B21" s="84"/>
      <c r="C21" s="84"/>
      <c r="D21" s="84"/>
      <c r="E21" s="84"/>
      <c r="F21" s="63">
        <v>2</v>
      </c>
      <c r="G21" s="63">
        <v>3</v>
      </c>
      <c r="H21" s="64">
        <v>4</v>
      </c>
      <c r="I21" s="64">
        <v>5</v>
      </c>
      <c r="J21" s="64">
        <v>6</v>
      </c>
    </row>
    <row r="22" spans="1:10" s="2" customFormat="1" x14ac:dyDescent="0.25">
      <c r="A22" s="91" t="s">
        <v>8</v>
      </c>
      <c r="B22" s="92"/>
      <c r="C22" s="92"/>
      <c r="D22" s="92"/>
      <c r="E22" s="92"/>
      <c r="F22" s="74">
        <v>0</v>
      </c>
      <c r="G22" s="74">
        <v>0</v>
      </c>
      <c r="H22" s="13">
        <v>0</v>
      </c>
      <c r="I22" s="13">
        <v>0</v>
      </c>
      <c r="J22" s="12">
        <v>0</v>
      </c>
    </row>
    <row r="23" spans="1:10" s="2" customFormat="1" x14ac:dyDescent="0.25">
      <c r="A23" s="91" t="s">
        <v>9</v>
      </c>
      <c r="B23" s="92"/>
      <c r="C23" s="92"/>
      <c r="D23" s="92"/>
      <c r="E23" s="92"/>
      <c r="F23" s="74">
        <v>0</v>
      </c>
      <c r="G23" s="74">
        <v>0</v>
      </c>
      <c r="H23" s="13">
        <v>0</v>
      </c>
      <c r="I23" s="13">
        <v>0</v>
      </c>
      <c r="J23" s="12">
        <v>0</v>
      </c>
    </row>
    <row r="24" spans="1:10" s="2" customFormat="1" x14ac:dyDescent="0.25">
      <c r="A24" s="93" t="s">
        <v>10</v>
      </c>
      <c r="B24" s="94"/>
      <c r="C24" s="94"/>
      <c r="D24" s="94"/>
      <c r="E24" s="94"/>
      <c r="F24" s="73">
        <f>F22-F23</f>
        <v>0</v>
      </c>
      <c r="G24" s="73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93" t="s">
        <v>11</v>
      </c>
      <c r="B25" s="94"/>
      <c r="C25" s="94"/>
      <c r="D25" s="94"/>
      <c r="E25" s="94"/>
      <c r="F25" s="73">
        <f>F16+F24</f>
        <v>-1538.3099999999977</v>
      </c>
      <c r="G25" s="73">
        <f t="shared" ref="G25:J25" si="4">G16+G24</f>
        <v>2917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</row>
    <row r="27" spans="1:10" s="2" customFormat="1" ht="18" customHeight="1" x14ac:dyDescent="0.25">
      <c r="A27" s="82" t="s">
        <v>15</v>
      </c>
      <c r="B27" s="83"/>
      <c r="C27" s="83"/>
      <c r="D27" s="83"/>
      <c r="E27" s="83"/>
      <c r="F27" s="83"/>
      <c r="G27" s="83"/>
      <c r="H27" s="83"/>
      <c r="I27" s="83"/>
      <c r="J27" s="83"/>
    </row>
    <row r="28" spans="1:10" s="2" customFormat="1" ht="18" customHeight="1" x14ac:dyDescent="0.25">
      <c r="A28" s="27"/>
      <c r="B28" s="28"/>
      <c r="C28" s="28"/>
      <c r="D28" s="28"/>
      <c r="E28" s="28"/>
      <c r="F28" s="28"/>
      <c r="G28" s="28"/>
      <c r="H28" s="28"/>
      <c r="I28" s="28"/>
      <c r="J28" s="28"/>
    </row>
    <row r="29" spans="1:10" s="2" customFormat="1" ht="25.5" x14ac:dyDescent="0.25">
      <c r="A29" s="85" t="s">
        <v>21</v>
      </c>
      <c r="B29" s="86"/>
      <c r="C29" s="86"/>
      <c r="D29" s="86"/>
      <c r="E29" s="87"/>
      <c r="F29" s="61" t="s">
        <v>57</v>
      </c>
      <c r="G29" s="61" t="s">
        <v>56</v>
      </c>
      <c r="H29" s="62" t="s">
        <v>58</v>
      </c>
      <c r="I29" s="62" t="s">
        <v>59</v>
      </c>
      <c r="J29" s="62" t="s">
        <v>60</v>
      </c>
    </row>
    <row r="30" spans="1:10" s="31" customFormat="1" ht="12" customHeight="1" x14ac:dyDescent="0.25">
      <c r="A30" s="84">
        <v>1</v>
      </c>
      <c r="B30" s="84"/>
      <c r="C30" s="84"/>
      <c r="D30" s="84"/>
      <c r="E30" s="84"/>
      <c r="F30" s="63">
        <v>2</v>
      </c>
      <c r="G30" s="63">
        <v>3</v>
      </c>
      <c r="H30" s="64">
        <v>4</v>
      </c>
      <c r="I30" s="64">
        <v>5</v>
      </c>
      <c r="J30" s="64">
        <v>6</v>
      </c>
    </row>
    <row r="31" spans="1:10" s="2" customFormat="1" ht="15" customHeight="1" x14ac:dyDescent="0.25">
      <c r="A31" s="88" t="s">
        <v>16</v>
      </c>
      <c r="B31" s="89"/>
      <c r="C31" s="89"/>
      <c r="D31" s="89"/>
      <c r="E31" s="90"/>
      <c r="F31" s="76">
        <v>-1378.29</v>
      </c>
      <c r="G31" s="76">
        <v>-2917</v>
      </c>
      <c r="H31" s="17">
        <v>0</v>
      </c>
      <c r="I31" s="17">
        <v>0</v>
      </c>
      <c r="J31" s="18">
        <v>0</v>
      </c>
    </row>
    <row r="32" spans="1:10" s="2" customFormat="1" ht="15" customHeight="1" x14ac:dyDescent="0.25">
      <c r="A32" s="93" t="s">
        <v>17</v>
      </c>
      <c r="B32" s="94"/>
      <c r="C32" s="94"/>
      <c r="D32" s="94"/>
      <c r="E32" s="94"/>
      <c r="F32" s="77">
        <f t="shared" ref="F32:J32" si="5">F25+F31</f>
        <v>-2916.5999999999976</v>
      </c>
      <c r="G32" s="77">
        <f>G25+G31</f>
        <v>0</v>
      </c>
      <c r="H32" s="19">
        <f t="shared" si="5"/>
        <v>0</v>
      </c>
      <c r="I32" s="19">
        <f t="shared" si="5"/>
        <v>0</v>
      </c>
      <c r="J32" s="20">
        <f t="shared" si="5"/>
        <v>0</v>
      </c>
    </row>
    <row r="33" spans="1:10" s="2" customFormat="1" ht="45" customHeight="1" x14ac:dyDescent="0.25">
      <c r="A33" s="101" t="s">
        <v>18</v>
      </c>
      <c r="B33" s="103"/>
      <c r="C33" s="103"/>
      <c r="D33" s="103"/>
      <c r="E33" s="104"/>
      <c r="F33" s="19">
        <f t="shared" ref="F33:J33" si="6">F16+F24+F31-F32</f>
        <v>0</v>
      </c>
      <c r="G33" s="19">
        <f t="shared" si="6"/>
        <v>0</v>
      </c>
      <c r="H33" s="19">
        <f t="shared" si="6"/>
        <v>0</v>
      </c>
      <c r="I33" s="19">
        <f t="shared" si="6"/>
        <v>0</v>
      </c>
      <c r="J33" s="20">
        <f t="shared" si="6"/>
        <v>0</v>
      </c>
    </row>
    <row r="34" spans="1:10" s="2" customFormat="1" ht="18" customHeight="1" x14ac:dyDescent="0.25">
      <c r="A34" s="26"/>
      <c r="B34" s="21"/>
      <c r="C34" s="21"/>
      <c r="D34" s="21"/>
      <c r="E34" s="21"/>
      <c r="F34" s="21"/>
      <c r="G34" s="21"/>
      <c r="H34" s="21"/>
      <c r="I34" s="21"/>
      <c r="J34" s="21"/>
    </row>
    <row r="35" spans="1:10" s="2" customFormat="1" ht="18" customHeight="1" x14ac:dyDescent="0.25">
      <c r="A35" s="105" t="s">
        <v>19</v>
      </c>
      <c r="B35" s="105"/>
      <c r="C35" s="105"/>
      <c r="D35" s="105"/>
      <c r="E35" s="105"/>
      <c r="F35" s="105"/>
      <c r="G35" s="105"/>
      <c r="H35" s="105"/>
      <c r="I35" s="105"/>
      <c r="J35" s="105"/>
    </row>
    <row r="36" spans="1:10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</row>
    <row r="37" spans="1:10" s="2" customFormat="1" ht="25.5" x14ac:dyDescent="0.25">
      <c r="A37" s="85" t="s">
        <v>21</v>
      </c>
      <c r="B37" s="86"/>
      <c r="C37" s="86"/>
      <c r="D37" s="86"/>
      <c r="E37" s="87"/>
      <c r="F37" s="61" t="s">
        <v>57</v>
      </c>
      <c r="G37" s="61" t="s">
        <v>56</v>
      </c>
      <c r="H37" s="62" t="s">
        <v>58</v>
      </c>
      <c r="I37" s="62" t="s">
        <v>59</v>
      </c>
      <c r="J37" s="62" t="s">
        <v>60</v>
      </c>
    </row>
    <row r="38" spans="1:10" s="31" customFormat="1" ht="12" customHeight="1" x14ac:dyDescent="0.25">
      <c r="A38" s="84">
        <v>1</v>
      </c>
      <c r="B38" s="84"/>
      <c r="C38" s="84"/>
      <c r="D38" s="84"/>
      <c r="E38" s="84"/>
      <c r="F38" s="63">
        <v>2</v>
      </c>
      <c r="G38" s="63">
        <v>3</v>
      </c>
      <c r="H38" s="64">
        <v>4</v>
      </c>
      <c r="I38" s="64">
        <v>5</v>
      </c>
      <c r="J38" s="64">
        <v>6</v>
      </c>
    </row>
    <row r="39" spans="1:10" s="2" customFormat="1" x14ac:dyDescent="0.25">
      <c r="A39" s="88" t="s">
        <v>16</v>
      </c>
      <c r="B39" s="89"/>
      <c r="C39" s="89"/>
      <c r="D39" s="89"/>
      <c r="E39" s="90"/>
      <c r="F39" s="17">
        <v>0</v>
      </c>
      <c r="G39" s="17">
        <f>F42</f>
        <v>0</v>
      </c>
      <c r="H39" s="17">
        <f>G42</f>
        <v>0</v>
      </c>
      <c r="I39" s="17">
        <f>H42</f>
        <v>0</v>
      </c>
      <c r="J39" s="18">
        <f>I42</f>
        <v>0</v>
      </c>
    </row>
    <row r="40" spans="1:10" s="2" customFormat="1" ht="28.5" customHeight="1" x14ac:dyDescent="0.25">
      <c r="A40" s="88" t="s">
        <v>20</v>
      </c>
      <c r="B40" s="89"/>
      <c r="C40" s="89"/>
      <c r="D40" s="89"/>
      <c r="E40" s="90"/>
      <c r="F40" s="17">
        <v>0</v>
      </c>
      <c r="G40" s="17">
        <v>0</v>
      </c>
      <c r="H40" s="17">
        <v>0</v>
      </c>
      <c r="I40" s="17">
        <v>0</v>
      </c>
      <c r="J40" s="18">
        <v>0</v>
      </c>
    </row>
    <row r="41" spans="1:10" s="2" customFormat="1" ht="25.5" customHeight="1" x14ac:dyDescent="0.25">
      <c r="A41" s="88" t="s">
        <v>54</v>
      </c>
      <c r="B41" s="106"/>
      <c r="C41" s="106"/>
      <c r="D41" s="106"/>
      <c r="E41" s="107"/>
      <c r="F41" s="17">
        <v>0</v>
      </c>
      <c r="G41" s="17">
        <v>0</v>
      </c>
      <c r="H41" s="17">
        <v>0</v>
      </c>
      <c r="I41" s="17">
        <v>0</v>
      </c>
      <c r="J41" s="18">
        <v>0</v>
      </c>
    </row>
    <row r="42" spans="1:10" s="2" customFormat="1" ht="15" customHeight="1" x14ac:dyDescent="0.25">
      <c r="A42" s="93" t="s">
        <v>17</v>
      </c>
      <c r="B42" s="94"/>
      <c r="C42" s="94"/>
      <c r="D42" s="94"/>
      <c r="E42" s="94"/>
      <c r="F42" s="25">
        <v>0</v>
      </c>
      <c r="G42" s="25">
        <f t="shared" ref="G42:J42" si="7">G39-G40+G41</f>
        <v>0</v>
      </c>
      <c r="H42" s="25">
        <f t="shared" si="7"/>
        <v>0</v>
      </c>
      <c r="I42" s="25">
        <f t="shared" si="7"/>
        <v>0</v>
      </c>
      <c r="J42" s="25">
        <f t="shared" si="7"/>
        <v>0</v>
      </c>
    </row>
    <row r="43" spans="1:10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J35"/>
    <mergeCell ref="A21:E21"/>
    <mergeCell ref="A30:E30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2"/>
  <sheetViews>
    <sheetView topLeftCell="A24" zoomScaleNormal="100" workbookViewId="0">
      <selection activeCell="G13" sqref="G13"/>
    </sheetView>
  </sheetViews>
  <sheetFormatPr defaultColWidth="8.85546875" defaultRowHeight="15" x14ac:dyDescent="0.25"/>
  <cols>
    <col min="1" max="1" width="7.85546875" style="31" bestFit="1" customWidth="1"/>
    <col min="2" max="2" width="44.7109375" style="31" customWidth="1"/>
    <col min="3" max="4" width="19.5703125" style="31" customWidth="1"/>
    <col min="5" max="8" width="19.42578125" style="31" customWidth="1"/>
    <col min="9" max="10" width="25.28515625" style="31" customWidth="1"/>
    <col min="11" max="16384" width="8.85546875" style="31"/>
  </cols>
  <sheetData>
    <row r="1" spans="1:10" ht="18.75" x14ac:dyDescent="0.25">
      <c r="A1" s="54"/>
      <c r="B1" s="30"/>
      <c r="C1" s="30"/>
      <c r="D1" s="30"/>
      <c r="E1" s="30"/>
      <c r="F1" s="30"/>
      <c r="G1" s="30"/>
      <c r="H1" s="30"/>
      <c r="I1" s="30"/>
      <c r="J1" s="30"/>
    </row>
    <row r="2" spans="1:10" ht="15.6" customHeight="1" x14ac:dyDescent="0.25">
      <c r="A2" s="108" t="s">
        <v>22</v>
      </c>
      <c r="B2" s="108"/>
      <c r="C2" s="108"/>
      <c r="D2" s="108"/>
      <c r="E2" s="108"/>
      <c r="F2" s="108"/>
      <c r="G2" s="108"/>
      <c r="H2" s="51"/>
      <c r="I2" s="33"/>
      <c r="J2" s="33"/>
    </row>
    <row r="3" spans="1:10" ht="18.75" x14ac:dyDescent="0.25">
      <c r="A3" s="30"/>
      <c r="B3" s="30"/>
      <c r="C3" s="30"/>
      <c r="D3" s="30"/>
      <c r="E3" s="30"/>
      <c r="F3" s="30"/>
      <c r="G3" s="30"/>
      <c r="H3" s="30"/>
      <c r="I3" s="32"/>
      <c r="J3" s="32"/>
    </row>
    <row r="4" spans="1:10" ht="15.6" customHeight="1" x14ac:dyDescent="0.25">
      <c r="A4" s="108" t="s">
        <v>23</v>
      </c>
      <c r="B4" s="108"/>
      <c r="C4" s="108"/>
      <c r="D4" s="108"/>
      <c r="E4" s="108"/>
      <c r="F4" s="108"/>
      <c r="G4" s="108"/>
      <c r="H4" s="51"/>
      <c r="I4" s="34"/>
      <c r="J4" s="34"/>
    </row>
    <row r="5" spans="1:10" ht="18.75" x14ac:dyDescent="0.25">
      <c r="A5" s="30"/>
      <c r="B5" s="30"/>
      <c r="C5" s="30"/>
      <c r="D5" s="30"/>
      <c r="E5" s="30"/>
      <c r="F5" s="30"/>
      <c r="G5" s="30"/>
      <c r="H5" s="30"/>
      <c r="I5" s="32"/>
      <c r="J5" s="32"/>
    </row>
    <row r="6" spans="1:10" ht="25.5" x14ac:dyDescent="0.25">
      <c r="A6" s="35" t="s">
        <v>35</v>
      </c>
      <c r="B6" s="36" t="s">
        <v>21</v>
      </c>
      <c r="C6" s="37" t="s">
        <v>57</v>
      </c>
      <c r="D6" s="37" t="s">
        <v>56</v>
      </c>
      <c r="E6" s="35" t="s">
        <v>58</v>
      </c>
      <c r="F6" s="35" t="s">
        <v>59</v>
      </c>
      <c r="G6" s="35" t="s">
        <v>60</v>
      </c>
    </row>
    <row r="7" spans="1:10" s="39" customFormat="1" ht="11.25" x14ac:dyDescent="0.2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</row>
    <row r="8" spans="1:10" x14ac:dyDescent="0.25">
      <c r="A8" s="40"/>
      <c r="B8" s="40" t="s">
        <v>24</v>
      </c>
      <c r="C8" s="40">
        <f>C9+C13</f>
        <v>21572.06</v>
      </c>
      <c r="D8" s="40">
        <f t="shared" ref="D8:G8" si="0">D9</f>
        <v>53849</v>
      </c>
      <c r="E8" s="71">
        <f>E9</f>
        <v>61832</v>
      </c>
      <c r="F8" s="40">
        <f t="shared" si="0"/>
        <v>63260</v>
      </c>
      <c r="G8" s="40">
        <f t="shared" si="0"/>
        <v>65225</v>
      </c>
    </row>
    <row r="9" spans="1:10" x14ac:dyDescent="0.25">
      <c r="A9" s="40">
        <v>6</v>
      </c>
      <c r="B9" s="40" t="s">
        <v>25</v>
      </c>
      <c r="C9" s="40">
        <v>21572.06</v>
      </c>
      <c r="D9" s="40">
        <f>SUM(D10:D12)</f>
        <v>53849</v>
      </c>
      <c r="E9" s="40">
        <f t="shared" ref="E9:G9" si="1">SUM(E10:E12)</f>
        <v>61832</v>
      </c>
      <c r="F9" s="40">
        <f t="shared" si="1"/>
        <v>63260</v>
      </c>
      <c r="G9" s="40">
        <f t="shared" si="1"/>
        <v>65225</v>
      </c>
    </row>
    <row r="10" spans="1:10" ht="25.5" x14ac:dyDescent="0.25">
      <c r="A10" s="49">
        <v>63</v>
      </c>
      <c r="B10" s="42" t="s">
        <v>26</v>
      </c>
      <c r="C10" s="42">
        <v>0</v>
      </c>
      <c r="D10" s="42">
        <v>5100</v>
      </c>
      <c r="E10" s="68">
        <v>5000</v>
      </c>
      <c r="F10" s="68">
        <v>5000</v>
      </c>
      <c r="G10" s="68">
        <v>5000</v>
      </c>
    </row>
    <row r="11" spans="1:10" x14ac:dyDescent="0.25">
      <c r="A11" s="49">
        <v>64</v>
      </c>
      <c r="B11" s="42" t="s">
        <v>61</v>
      </c>
      <c r="C11" s="42">
        <v>0.01</v>
      </c>
      <c r="D11" s="42">
        <v>0</v>
      </c>
      <c r="E11" s="68">
        <v>0</v>
      </c>
      <c r="F11" s="68">
        <v>0</v>
      </c>
      <c r="G11" s="68">
        <v>0</v>
      </c>
    </row>
    <row r="12" spans="1:10" ht="25.5" x14ac:dyDescent="0.25">
      <c r="A12" s="50">
        <v>67</v>
      </c>
      <c r="B12" s="42" t="s">
        <v>62</v>
      </c>
      <c r="C12" s="42">
        <v>21572.05</v>
      </c>
      <c r="D12" s="42">
        <v>48749</v>
      </c>
      <c r="E12" s="68">
        <v>56832</v>
      </c>
      <c r="F12" s="68">
        <v>58260</v>
      </c>
      <c r="G12" s="68">
        <v>60225</v>
      </c>
    </row>
    <row r="13" spans="1:10" x14ac:dyDescent="0.25">
      <c r="A13" s="44">
        <v>7</v>
      </c>
      <c r="B13" s="40" t="s">
        <v>27</v>
      </c>
      <c r="C13" s="40">
        <v>0</v>
      </c>
      <c r="D13" s="40">
        <v>0</v>
      </c>
      <c r="E13" s="69">
        <v>0</v>
      </c>
      <c r="F13" s="69">
        <v>0</v>
      </c>
      <c r="G13" s="69">
        <v>0</v>
      </c>
    </row>
    <row r="14" spans="1:10" x14ac:dyDescent="0.25">
      <c r="A14" s="50">
        <v>72</v>
      </c>
      <c r="B14" s="45" t="s">
        <v>28</v>
      </c>
      <c r="C14" s="45">
        <v>0</v>
      </c>
      <c r="D14" s="45">
        <v>0</v>
      </c>
      <c r="E14" s="68">
        <v>0</v>
      </c>
      <c r="F14" s="68">
        <v>0</v>
      </c>
      <c r="G14" s="68">
        <v>0</v>
      </c>
    </row>
    <row r="16" spans="1:10" ht="25.5" x14ac:dyDescent="0.25">
      <c r="A16" s="35" t="s">
        <v>35</v>
      </c>
      <c r="B16" s="36" t="s">
        <v>21</v>
      </c>
      <c r="C16" s="37" t="s">
        <v>57</v>
      </c>
      <c r="D16" s="37" t="s">
        <v>56</v>
      </c>
      <c r="E16" s="35" t="s">
        <v>58</v>
      </c>
      <c r="F16" s="35" t="s">
        <v>59</v>
      </c>
      <c r="G16" s="35" t="s">
        <v>60</v>
      </c>
    </row>
    <row r="17" spans="1:8" s="39" customFormat="1" ht="11.25" x14ac:dyDescent="0.2">
      <c r="A17" s="38">
        <v>1</v>
      </c>
      <c r="B17" s="38">
        <v>2</v>
      </c>
      <c r="C17" s="38">
        <v>3</v>
      </c>
      <c r="D17" s="38">
        <v>4</v>
      </c>
      <c r="E17" s="38">
        <v>5</v>
      </c>
      <c r="F17" s="38">
        <v>6</v>
      </c>
      <c r="G17" s="38">
        <v>7</v>
      </c>
    </row>
    <row r="18" spans="1:8" x14ac:dyDescent="0.25">
      <c r="A18" s="40"/>
      <c r="B18" s="40" t="s">
        <v>29</v>
      </c>
      <c r="C18" s="40">
        <f>C19+C23</f>
        <v>23110.37</v>
      </c>
      <c r="D18" s="40">
        <f t="shared" ref="D18:G18" si="2">D19+D23</f>
        <v>50932</v>
      </c>
      <c r="E18" s="40">
        <f t="shared" si="2"/>
        <v>61832</v>
      </c>
      <c r="F18" s="40">
        <f t="shared" si="2"/>
        <v>63260</v>
      </c>
      <c r="G18" s="40">
        <f t="shared" si="2"/>
        <v>65225</v>
      </c>
    </row>
    <row r="19" spans="1:8" x14ac:dyDescent="0.25">
      <c r="A19" s="40">
        <v>3</v>
      </c>
      <c r="B19" s="40" t="s">
        <v>30</v>
      </c>
      <c r="C19" s="40">
        <v>22906.77</v>
      </c>
      <c r="D19" s="40">
        <f>SUM(D20:D22)</f>
        <v>41332</v>
      </c>
      <c r="E19" s="71">
        <f>SUM(E20:E22)</f>
        <v>52232</v>
      </c>
      <c r="F19" s="40">
        <f t="shared" ref="F19:G19" si="3">SUM(F20:F22)</f>
        <v>54260</v>
      </c>
      <c r="G19" s="40">
        <f t="shared" si="3"/>
        <v>55425</v>
      </c>
    </row>
    <row r="20" spans="1:8" x14ac:dyDescent="0.25">
      <c r="A20" s="49">
        <v>31</v>
      </c>
      <c r="B20" s="42" t="s">
        <v>31</v>
      </c>
      <c r="C20" s="42">
        <v>19022.439999999999</v>
      </c>
      <c r="D20" s="42">
        <v>32100</v>
      </c>
      <c r="E20" s="68">
        <v>43000</v>
      </c>
      <c r="F20" s="68">
        <v>45000</v>
      </c>
      <c r="G20" s="68">
        <v>46000</v>
      </c>
    </row>
    <row r="21" spans="1:8" x14ac:dyDescent="0.25">
      <c r="A21" s="50">
        <v>32</v>
      </c>
      <c r="B21" s="43" t="s">
        <v>32</v>
      </c>
      <c r="C21" s="43">
        <v>3699.86</v>
      </c>
      <c r="D21" s="43">
        <v>8941</v>
      </c>
      <c r="E21" s="68">
        <v>8941</v>
      </c>
      <c r="F21" s="68">
        <v>8950</v>
      </c>
      <c r="G21" s="68">
        <v>9100</v>
      </c>
    </row>
    <row r="22" spans="1:8" x14ac:dyDescent="0.25">
      <c r="A22" s="50">
        <v>34</v>
      </c>
      <c r="B22" s="43" t="s">
        <v>63</v>
      </c>
      <c r="C22" s="43">
        <v>184.47</v>
      </c>
      <c r="D22" s="43">
        <v>291</v>
      </c>
      <c r="E22" s="68">
        <v>291</v>
      </c>
      <c r="F22" s="68">
        <v>310</v>
      </c>
      <c r="G22" s="68">
        <v>325</v>
      </c>
    </row>
    <row r="23" spans="1:8" x14ac:dyDescent="0.25">
      <c r="A23" s="46">
        <v>4</v>
      </c>
      <c r="B23" s="47" t="s">
        <v>33</v>
      </c>
      <c r="C23" s="40">
        <v>203.6</v>
      </c>
      <c r="D23" s="40">
        <f>D24</f>
        <v>9600</v>
      </c>
      <c r="E23" s="40">
        <f t="shared" ref="E23:G23" si="4">E24</f>
        <v>9600</v>
      </c>
      <c r="F23" s="40">
        <f t="shared" si="4"/>
        <v>9000</v>
      </c>
      <c r="G23" s="40">
        <f t="shared" si="4"/>
        <v>9800</v>
      </c>
    </row>
    <row r="24" spans="1:8" x14ac:dyDescent="0.25">
      <c r="A24" s="49">
        <v>42</v>
      </c>
      <c r="B24" s="48" t="s">
        <v>64</v>
      </c>
      <c r="C24" s="42">
        <v>203.6</v>
      </c>
      <c r="D24" s="42">
        <v>9600</v>
      </c>
      <c r="E24" s="68">
        <v>9600</v>
      </c>
      <c r="F24" s="68">
        <v>9000</v>
      </c>
      <c r="G24" s="72">
        <v>9800</v>
      </c>
    </row>
    <row r="27" spans="1:8" ht="15.6" customHeight="1" x14ac:dyDescent="0.25">
      <c r="A27" s="108" t="s">
        <v>34</v>
      </c>
      <c r="B27" s="108"/>
      <c r="C27" s="108"/>
      <c r="D27" s="108"/>
      <c r="E27" s="108"/>
      <c r="F27" s="108"/>
      <c r="G27" s="108"/>
    </row>
    <row r="28" spans="1:8" ht="18.75" x14ac:dyDescent="0.25">
      <c r="A28" s="30"/>
      <c r="B28" s="30"/>
      <c r="C28" s="30"/>
      <c r="D28" s="30"/>
      <c r="E28" s="30"/>
      <c r="F28" s="30"/>
      <c r="G28" s="30"/>
      <c r="H28" s="30"/>
    </row>
    <row r="29" spans="1:8" ht="25.5" x14ac:dyDescent="0.25">
      <c r="A29" s="35" t="s">
        <v>35</v>
      </c>
      <c r="B29" s="36" t="s">
        <v>21</v>
      </c>
      <c r="C29" s="37" t="s">
        <v>57</v>
      </c>
      <c r="D29" s="37" t="s">
        <v>56</v>
      </c>
      <c r="E29" s="35" t="s">
        <v>58</v>
      </c>
      <c r="F29" s="35" t="s">
        <v>59</v>
      </c>
      <c r="G29" s="35" t="s">
        <v>60</v>
      </c>
    </row>
    <row r="30" spans="1:8" s="39" customFormat="1" ht="11.25" x14ac:dyDescent="0.2">
      <c r="A30" s="38">
        <v>1</v>
      </c>
      <c r="B30" s="38">
        <v>2</v>
      </c>
      <c r="C30" s="38">
        <v>3</v>
      </c>
      <c r="D30" s="38">
        <v>4</v>
      </c>
      <c r="E30" s="38">
        <v>5</v>
      </c>
      <c r="F30" s="38">
        <v>6</v>
      </c>
      <c r="G30" s="38">
        <v>7</v>
      </c>
    </row>
    <row r="31" spans="1:8" x14ac:dyDescent="0.25">
      <c r="A31" s="40"/>
      <c r="B31" s="40" t="s">
        <v>24</v>
      </c>
      <c r="C31" s="40">
        <f>C32+C34</f>
        <v>0</v>
      </c>
      <c r="D31" s="40">
        <f>D32+D34</f>
        <v>53849</v>
      </c>
      <c r="E31" s="40">
        <f t="shared" ref="E31:G31" si="5">E32+E34</f>
        <v>61832</v>
      </c>
      <c r="F31" s="40">
        <f t="shared" si="5"/>
        <v>63260</v>
      </c>
      <c r="G31" s="40">
        <f t="shared" si="5"/>
        <v>65225</v>
      </c>
    </row>
    <row r="32" spans="1:8" x14ac:dyDescent="0.25">
      <c r="A32" s="40">
        <v>1</v>
      </c>
      <c r="B32" s="40" t="s">
        <v>36</v>
      </c>
      <c r="C32" s="40">
        <f>C33</f>
        <v>0</v>
      </c>
      <c r="D32" s="40">
        <f t="shared" ref="D32:G32" si="6">D33</f>
        <v>48749</v>
      </c>
      <c r="E32" s="40">
        <f t="shared" si="6"/>
        <v>56732</v>
      </c>
      <c r="F32" s="40">
        <f t="shared" si="6"/>
        <v>58260</v>
      </c>
      <c r="G32" s="40">
        <f t="shared" si="6"/>
        <v>59425</v>
      </c>
    </row>
    <row r="33" spans="1:7" x14ac:dyDescent="0.25">
      <c r="A33" s="49">
        <v>11</v>
      </c>
      <c r="B33" s="42" t="s">
        <v>36</v>
      </c>
      <c r="C33" s="42">
        <v>0</v>
      </c>
      <c r="D33" s="45">
        <v>48749</v>
      </c>
      <c r="E33" s="68">
        <v>56732</v>
      </c>
      <c r="F33" s="68">
        <v>58260</v>
      </c>
      <c r="G33" s="68">
        <v>59425</v>
      </c>
    </row>
    <row r="34" spans="1:7" x14ac:dyDescent="0.25">
      <c r="A34" s="44">
        <v>5</v>
      </c>
      <c r="B34" s="40" t="s">
        <v>78</v>
      </c>
      <c r="C34" s="40">
        <f t="shared" ref="C34" si="7">SUM(+C35)</f>
        <v>0</v>
      </c>
      <c r="D34" s="40">
        <f>SUM(+D35)</f>
        <v>5100</v>
      </c>
      <c r="E34" s="40">
        <f t="shared" ref="E34:G34" si="8">SUM(+E35)</f>
        <v>5100</v>
      </c>
      <c r="F34" s="40">
        <f t="shared" si="8"/>
        <v>5000</v>
      </c>
      <c r="G34" s="40">
        <f t="shared" si="8"/>
        <v>5800</v>
      </c>
    </row>
    <row r="35" spans="1:7" x14ac:dyDescent="0.25">
      <c r="A35" s="50">
        <v>53</v>
      </c>
      <c r="B35" s="45" t="s">
        <v>79</v>
      </c>
      <c r="C35" s="45">
        <v>0</v>
      </c>
      <c r="D35" s="45">
        <v>5100</v>
      </c>
      <c r="E35" s="68">
        <v>5100</v>
      </c>
      <c r="F35" s="68">
        <v>5000</v>
      </c>
      <c r="G35" s="68">
        <v>5800</v>
      </c>
    </row>
    <row r="36" spans="1:7" x14ac:dyDescent="0.25">
      <c r="A36" s="79"/>
      <c r="B36" s="80"/>
      <c r="C36" s="80"/>
      <c r="D36" s="80"/>
      <c r="E36" s="81"/>
      <c r="F36" s="81"/>
      <c r="G36" s="81"/>
    </row>
    <row r="38" spans="1:7" ht="25.5" x14ac:dyDescent="0.25">
      <c r="A38" s="35" t="s">
        <v>35</v>
      </c>
      <c r="B38" s="36" t="s">
        <v>21</v>
      </c>
      <c r="C38" s="37" t="s">
        <v>57</v>
      </c>
      <c r="D38" s="37" t="s">
        <v>56</v>
      </c>
      <c r="E38" s="35" t="s">
        <v>58</v>
      </c>
      <c r="F38" s="35" t="s">
        <v>59</v>
      </c>
      <c r="G38" s="35" t="s">
        <v>60</v>
      </c>
    </row>
    <row r="39" spans="1:7" s="39" customFormat="1" ht="11.25" x14ac:dyDescent="0.2">
      <c r="A39" s="38">
        <v>1</v>
      </c>
      <c r="B39" s="38">
        <v>2</v>
      </c>
      <c r="C39" s="38">
        <v>3</v>
      </c>
      <c r="D39" s="38">
        <v>4</v>
      </c>
      <c r="E39" s="38">
        <v>5</v>
      </c>
      <c r="F39" s="38">
        <v>6</v>
      </c>
      <c r="G39" s="38">
        <v>7</v>
      </c>
    </row>
    <row r="40" spans="1:7" x14ac:dyDescent="0.25">
      <c r="A40" s="40"/>
      <c r="B40" s="40" t="s">
        <v>29</v>
      </c>
      <c r="C40" s="40">
        <f>C41+C43</f>
        <v>0</v>
      </c>
      <c r="D40" s="40">
        <f t="shared" ref="D40:G40" si="9">D41+D43</f>
        <v>50932</v>
      </c>
      <c r="E40" s="40">
        <f t="shared" si="9"/>
        <v>61832</v>
      </c>
      <c r="F40" s="40">
        <f t="shared" si="9"/>
        <v>63260</v>
      </c>
      <c r="G40" s="40">
        <f t="shared" si="9"/>
        <v>65225</v>
      </c>
    </row>
    <row r="41" spans="1:7" x14ac:dyDescent="0.25">
      <c r="A41" s="40">
        <v>1</v>
      </c>
      <c r="B41" s="40" t="s">
        <v>36</v>
      </c>
      <c r="C41" s="40">
        <f>C42</f>
        <v>0</v>
      </c>
      <c r="D41" s="40">
        <f t="shared" ref="D41:G41" si="10">D42</f>
        <v>45832</v>
      </c>
      <c r="E41" s="40">
        <f t="shared" si="10"/>
        <v>56732</v>
      </c>
      <c r="F41" s="40">
        <f t="shared" si="10"/>
        <v>58260</v>
      </c>
      <c r="G41" s="40">
        <f t="shared" si="10"/>
        <v>59425</v>
      </c>
    </row>
    <row r="42" spans="1:7" x14ac:dyDescent="0.25">
      <c r="A42" s="49">
        <v>11</v>
      </c>
      <c r="B42" s="42" t="s">
        <v>36</v>
      </c>
      <c r="C42" s="42">
        <v>0</v>
      </c>
      <c r="D42" s="45">
        <v>45832</v>
      </c>
      <c r="E42" s="68">
        <v>56732</v>
      </c>
      <c r="F42" s="68">
        <v>58260</v>
      </c>
      <c r="G42" s="68">
        <v>59425</v>
      </c>
    </row>
    <row r="43" spans="1:7" x14ac:dyDescent="0.25">
      <c r="A43" s="44">
        <v>5</v>
      </c>
      <c r="B43" s="40" t="s">
        <v>78</v>
      </c>
      <c r="C43" s="40">
        <f t="shared" ref="C43" si="11">SUM(C44)</f>
        <v>0</v>
      </c>
      <c r="D43" s="40">
        <f>SUM(D44)</f>
        <v>5100</v>
      </c>
      <c r="E43" s="40">
        <f t="shared" ref="E43:G43" si="12">SUM(E44)</f>
        <v>5100</v>
      </c>
      <c r="F43" s="40">
        <f t="shared" si="12"/>
        <v>5000</v>
      </c>
      <c r="G43" s="40">
        <f t="shared" si="12"/>
        <v>5800</v>
      </c>
    </row>
    <row r="44" spans="1:7" x14ac:dyDescent="0.25">
      <c r="A44" s="50">
        <v>53</v>
      </c>
      <c r="B44" s="45" t="s">
        <v>79</v>
      </c>
      <c r="C44" s="45">
        <v>0</v>
      </c>
      <c r="D44" s="45">
        <v>5100</v>
      </c>
      <c r="E44" s="68">
        <v>5100</v>
      </c>
      <c r="F44" s="68">
        <v>5000</v>
      </c>
      <c r="G44" s="68">
        <v>5800</v>
      </c>
    </row>
    <row r="46" spans="1:7" ht="15.75" x14ac:dyDescent="0.25">
      <c r="B46" s="108" t="s">
        <v>38</v>
      </c>
      <c r="C46" s="108"/>
      <c r="D46" s="108"/>
      <c r="E46" s="108"/>
      <c r="F46" s="108"/>
      <c r="G46" s="108"/>
    </row>
    <row r="47" spans="1:7" ht="18.75" x14ac:dyDescent="0.25">
      <c r="B47" s="30"/>
      <c r="C47" s="30"/>
      <c r="D47" s="30"/>
      <c r="E47" s="30"/>
      <c r="F47" s="30"/>
      <c r="G47" s="30"/>
    </row>
    <row r="48" spans="1:7" ht="25.5" x14ac:dyDescent="0.25">
      <c r="A48" s="35" t="s">
        <v>35</v>
      </c>
      <c r="B48" s="36" t="s">
        <v>21</v>
      </c>
      <c r="C48" s="37" t="s">
        <v>57</v>
      </c>
      <c r="D48" s="37" t="s">
        <v>56</v>
      </c>
      <c r="E48" s="35" t="s">
        <v>58</v>
      </c>
      <c r="F48" s="35" t="s">
        <v>59</v>
      </c>
      <c r="G48" s="35" t="s">
        <v>60</v>
      </c>
    </row>
    <row r="49" spans="1:7" x14ac:dyDescent="0.25">
      <c r="A49" s="38">
        <v>1</v>
      </c>
      <c r="B49" s="38">
        <v>2</v>
      </c>
      <c r="C49" s="38">
        <v>3</v>
      </c>
      <c r="D49" s="38">
        <v>4</v>
      </c>
      <c r="E49" s="38">
        <v>5</v>
      </c>
      <c r="F49" s="38">
        <v>6</v>
      </c>
      <c r="G49" s="38">
        <v>7</v>
      </c>
    </row>
    <row r="50" spans="1:7" x14ac:dyDescent="0.25">
      <c r="A50" s="52"/>
      <c r="B50" s="40" t="s">
        <v>29</v>
      </c>
      <c r="C50" s="40">
        <f>C51</f>
        <v>23110.37</v>
      </c>
      <c r="D50" s="40">
        <f t="shared" ref="D50:G51" si="13">D51</f>
        <v>50932</v>
      </c>
      <c r="E50" s="40">
        <f t="shared" si="13"/>
        <v>61832</v>
      </c>
      <c r="F50" s="40">
        <f t="shared" si="13"/>
        <v>63260</v>
      </c>
      <c r="G50" s="40">
        <f t="shared" si="13"/>
        <v>65225</v>
      </c>
    </row>
    <row r="51" spans="1:7" x14ac:dyDescent="0.25">
      <c r="A51" s="52" t="s">
        <v>65</v>
      </c>
      <c r="B51" s="40" t="s">
        <v>66</v>
      </c>
      <c r="C51" s="40">
        <v>23110.37</v>
      </c>
      <c r="D51" s="40">
        <f>D52</f>
        <v>50932</v>
      </c>
      <c r="E51" s="40">
        <f t="shared" si="13"/>
        <v>61832</v>
      </c>
      <c r="F51" s="40">
        <f t="shared" si="13"/>
        <v>63260</v>
      </c>
      <c r="G51" s="40">
        <f t="shared" si="13"/>
        <v>65225</v>
      </c>
    </row>
    <row r="52" spans="1:7" x14ac:dyDescent="0.25">
      <c r="A52" s="53" t="s">
        <v>67</v>
      </c>
      <c r="B52" s="42" t="s">
        <v>68</v>
      </c>
      <c r="C52" s="42">
        <v>23110.37</v>
      </c>
      <c r="D52" s="42">
        <v>50932</v>
      </c>
      <c r="E52" s="68">
        <v>61832</v>
      </c>
      <c r="F52" s="68">
        <v>63260</v>
      </c>
      <c r="G52" s="68">
        <v>65225</v>
      </c>
    </row>
  </sheetData>
  <mergeCells count="4">
    <mergeCell ref="B46:G46"/>
    <mergeCell ref="A2:G2"/>
    <mergeCell ref="A4:G4"/>
    <mergeCell ref="A27:G27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25" max="6" man="1"/>
    <brk id="4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6"/>
  <sheetViews>
    <sheetView workbookViewId="0">
      <selection activeCell="A22" sqref="A21:XFD22"/>
    </sheetView>
  </sheetViews>
  <sheetFormatPr defaultColWidth="8.85546875" defaultRowHeight="15" x14ac:dyDescent="0.25"/>
  <cols>
    <col min="1" max="1" width="7.85546875" style="31" bestFit="1" customWidth="1"/>
    <col min="2" max="2" width="44.7109375" style="31" customWidth="1"/>
    <col min="3" max="4" width="19.5703125" style="31" customWidth="1"/>
    <col min="5" max="8" width="19.42578125" style="31" customWidth="1"/>
    <col min="9" max="10" width="25.28515625" style="31" customWidth="1"/>
    <col min="11" max="16384" width="8.85546875" style="31"/>
  </cols>
  <sheetData>
    <row r="1" spans="1:10" ht="18.75" x14ac:dyDescent="0.25">
      <c r="A1" s="54"/>
      <c r="B1" s="30"/>
      <c r="C1" s="30"/>
      <c r="D1" s="30"/>
      <c r="E1" s="30"/>
      <c r="F1" s="30"/>
      <c r="G1" s="30"/>
      <c r="H1" s="30"/>
      <c r="I1" s="30"/>
      <c r="J1" s="30"/>
    </row>
    <row r="2" spans="1:10" ht="15.6" customHeight="1" x14ac:dyDescent="0.25">
      <c r="A2" s="108" t="s">
        <v>39</v>
      </c>
      <c r="B2" s="108"/>
      <c r="C2" s="108"/>
      <c r="D2" s="108"/>
      <c r="E2" s="108"/>
      <c r="F2" s="108"/>
      <c r="G2" s="108"/>
      <c r="H2" s="51"/>
      <c r="I2" s="33"/>
      <c r="J2" s="33"/>
    </row>
    <row r="3" spans="1:10" ht="18.75" x14ac:dyDescent="0.25">
      <c r="A3" s="30"/>
      <c r="B3" s="30"/>
      <c r="C3" s="30"/>
      <c r="D3" s="30"/>
      <c r="E3" s="30"/>
      <c r="F3" s="30"/>
      <c r="G3" s="30"/>
      <c r="H3" s="30"/>
      <c r="I3" s="32"/>
      <c r="J3" s="32"/>
    </row>
    <row r="4" spans="1:10" ht="15.6" customHeight="1" x14ac:dyDescent="0.25">
      <c r="A4" s="108" t="s">
        <v>40</v>
      </c>
      <c r="B4" s="108"/>
      <c r="C4" s="108"/>
      <c r="D4" s="108"/>
      <c r="E4" s="108"/>
      <c r="F4" s="108"/>
      <c r="G4" s="108"/>
      <c r="H4" s="51"/>
      <c r="I4" s="34"/>
      <c r="J4" s="34"/>
    </row>
    <row r="5" spans="1:10" ht="18.75" x14ac:dyDescent="0.25">
      <c r="A5" s="30"/>
      <c r="B5" s="30"/>
      <c r="C5" s="30"/>
      <c r="D5" s="30"/>
      <c r="E5" s="30"/>
      <c r="F5" s="30"/>
      <c r="G5" s="30"/>
      <c r="H5" s="30"/>
      <c r="I5" s="32"/>
      <c r="J5" s="32"/>
    </row>
    <row r="6" spans="1:10" ht="25.5" x14ac:dyDescent="0.25">
      <c r="A6" s="35" t="s">
        <v>35</v>
      </c>
      <c r="B6" s="36" t="s">
        <v>21</v>
      </c>
      <c r="C6" s="37" t="s">
        <v>57</v>
      </c>
      <c r="D6" s="37" t="s">
        <v>56</v>
      </c>
      <c r="E6" s="35" t="s">
        <v>58</v>
      </c>
      <c r="F6" s="35" t="s">
        <v>59</v>
      </c>
      <c r="G6" s="35" t="s">
        <v>60</v>
      </c>
    </row>
    <row r="7" spans="1:10" s="39" customFormat="1" ht="11.25" x14ac:dyDescent="0.2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</row>
    <row r="8" spans="1:10" x14ac:dyDescent="0.25">
      <c r="A8" s="40">
        <v>8</v>
      </c>
      <c r="B8" s="40" t="s">
        <v>41</v>
      </c>
      <c r="C8" s="40">
        <v>0</v>
      </c>
      <c r="D8" s="40">
        <v>0</v>
      </c>
      <c r="E8" s="41">
        <v>0</v>
      </c>
      <c r="F8" s="41">
        <v>0</v>
      </c>
      <c r="G8" s="41">
        <v>0</v>
      </c>
    </row>
    <row r="9" spans="1:10" x14ac:dyDescent="0.25">
      <c r="A9" s="49">
        <v>84</v>
      </c>
      <c r="B9" s="42" t="s">
        <v>42</v>
      </c>
      <c r="C9" s="42">
        <v>0</v>
      </c>
      <c r="D9" s="42">
        <v>0</v>
      </c>
      <c r="E9" s="41">
        <v>0</v>
      </c>
      <c r="F9" s="41">
        <v>0</v>
      </c>
      <c r="G9" s="41">
        <v>0</v>
      </c>
    </row>
    <row r="10" spans="1:10" x14ac:dyDescent="0.25">
      <c r="A10" s="40">
        <v>5</v>
      </c>
      <c r="B10" s="47" t="s">
        <v>43</v>
      </c>
      <c r="C10" s="40">
        <v>0</v>
      </c>
      <c r="D10" s="40">
        <v>0</v>
      </c>
      <c r="E10" s="67">
        <v>0</v>
      </c>
      <c r="F10" s="67">
        <v>0</v>
      </c>
      <c r="G10" s="67">
        <v>0</v>
      </c>
    </row>
    <row r="11" spans="1:10" x14ac:dyDescent="0.25">
      <c r="A11" s="49">
        <v>54</v>
      </c>
      <c r="B11" s="48" t="s">
        <v>44</v>
      </c>
      <c r="C11" s="42">
        <v>0</v>
      </c>
      <c r="D11" s="42">
        <v>0</v>
      </c>
      <c r="E11" s="41">
        <v>0</v>
      </c>
      <c r="F11" s="41">
        <v>0</v>
      </c>
      <c r="G11" s="41">
        <v>0</v>
      </c>
    </row>
    <row r="14" spans="1:10" ht="15.75" x14ac:dyDescent="0.25">
      <c r="B14" s="108" t="s">
        <v>45</v>
      </c>
      <c r="C14" s="108"/>
      <c r="D14" s="108"/>
      <c r="E14" s="108"/>
      <c r="F14" s="108"/>
      <c r="G14" s="108"/>
    </row>
    <row r="15" spans="1:10" ht="18.75" x14ac:dyDescent="0.25">
      <c r="B15" s="30"/>
      <c r="C15" s="30"/>
      <c r="D15" s="30"/>
      <c r="E15" s="30"/>
      <c r="F15" s="30"/>
      <c r="G15" s="30"/>
    </row>
    <row r="16" spans="1:10" ht="25.5" x14ac:dyDescent="0.25">
      <c r="A16" s="35" t="s">
        <v>35</v>
      </c>
      <c r="B16" s="36" t="s">
        <v>21</v>
      </c>
      <c r="C16" s="37" t="s">
        <v>57</v>
      </c>
      <c r="D16" s="37" t="s">
        <v>56</v>
      </c>
      <c r="E16" s="35" t="s">
        <v>58</v>
      </c>
      <c r="F16" s="35" t="s">
        <v>59</v>
      </c>
      <c r="G16" s="35" t="s">
        <v>60</v>
      </c>
    </row>
    <row r="17" spans="1:7" ht="10.15" customHeight="1" x14ac:dyDescent="0.25">
      <c r="A17" s="38">
        <v>1</v>
      </c>
      <c r="B17" s="38">
        <v>2</v>
      </c>
      <c r="C17" s="38">
        <v>3</v>
      </c>
      <c r="D17" s="38">
        <v>4</v>
      </c>
      <c r="E17" s="38">
        <v>5</v>
      </c>
      <c r="F17" s="38">
        <v>6</v>
      </c>
      <c r="G17" s="38">
        <v>7</v>
      </c>
    </row>
    <row r="18" spans="1:7" x14ac:dyDescent="0.25">
      <c r="A18" s="40">
        <v>8</v>
      </c>
      <c r="B18" s="40" t="s">
        <v>52</v>
      </c>
      <c r="C18" s="40">
        <v>0</v>
      </c>
      <c r="D18" s="40">
        <v>0</v>
      </c>
      <c r="E18" s="69">
        <v>0</v>
      </c>
      <c r="F18" s="69">
        <v>0</v>
      </c>
      <c r="G18" s="69">
        <v>0</v>
      </c>
    </row>
    <row r="19" spans="1:7" x14ac:dyDescent="0.25">
      <c r="A19" s="49">
        <v>81</v>
      </c>
      <c r="B19" s="42" t="s">
        <v>53</v>
      </c>
      <c r="C19" s="42">
        <v>0</v>
      </c>
      <c r="D19" s="40">
        <v>0</v>
      </c>
      <c r="E19" s="68">
        <v>0</v>
      </c>
      <c r="F19" s="68">
        <v>0</v>
      </c>
      <c r="G19" s="68">
        <v>0</v>
      </c>
    </row>
    <row r="20" spans="1:7" x14ac:dyDescent="0.25">
      <c r="A20" s="55"/>
      <c r="B20" s="40" t="s">
        <v>46</v>
      </c>
      <c r="C20" s="70">
        <v>0</v>
      </c>
      <c r="D20" s="40">
        <v>0</v>
      </c>
      <c r="E20" s="69">
        <v>0</v>
      </c>
      <c r="F20" s="69">
        <v>0</v>
      </c>
      <c r="G20" s="69">
        <v>0</v>
      </c>
    </row>
    <row r="21" spans="1:7" x14ac:dyDescent="0.25">
      <c r="A21" s="40">
        <v>1</v>
      </c>
      <c r="B21" s="40" t="s">
        <v>36</v>
      </c>
      <c r="C21" s="40">
        <v>0</v>
      </c>
      <c r="D21" s="40">
        <v>0</v>
      </c>
      <c r="E21" s="69">
        <v>0</v>
      </c>
      <c r="F21" s="69">
        <v>0</v>
      </c>
      <c r="G21" s="69">
        <v>0</v>
      </c>
    </row>
    <row r="22" spans="1:7" x14ac:dyDescent="0.25">
      <c r="A22" s="49">
        <v>11</v>
      </c>
      <c r="B22" s="42" t="s">
        <v>36</v>
      </c>
      <c r="C22" s="42">
        <v>0</v>
      </c>
      <c r="D22" s="40">
        <v>0</v>
      </c>
      <c r="E22" s="68">
        <v>0</v>
      </c>
      <c r="F22" s="68">
        <v>0</v>
      </c>
      <c r="G22" s="68">
        <v>0</v>
      </c>
    </row>
    <row r="23" spans="1:7" x14ac:dyDescent="0.25">
      <c r="A23" s="40">
        <v>3</v>
      </c>
      <c r="B23" s="40" t="s">
        <v>50</v>
      </c>
      <c r="C23" s="40">
        <v>0</v>
      </c>
      <c r="D23" s="40">
        <v>0</v>
      </c>
      <c r="E23" s="69">
        <v>0</v>
      </c>
      <c r="F23" s="69">
        <v>0</v>
      </c>
      <c r="G23" s="69">
        <v>0</v>
      </c>
    </row>
    <row r="24" spans="1:7" x14ac:dyDescent="0.25">
      <c r="A24" s="49">
        <v>31</v>
      </c>
      <c r="B24" s="42" t="s">
        <v>37</v>
      </c>
      <c r="C24" s="42">
        <v>0</v>
      </c>
      <c r="D24" s="40">
        <v>0</v>
      </c>
      <c r="E24" s="68">
        <v>0</v>
      </c>
      <c r="F24" s="68">
        <v>0</v>
      </c>
      <c r="G24" s="68">
        <v>0</v>
      </c>
    </row>
    <row r="25" spans="1:7" x14ac:dyDescent="0.25">
      <c r="A25" s="40">
        <v>4</v>
      </c>
      <c r="B25" s="40" t="s">
        <v>51</v>
      </c>
      <c r="C25" s="40">
        <v>0</v>
      </c>
      <c r="D25" s="40">
        <v>0</v>
      </c>
      <c r="E25" s="69">
        <v>0</v>
      </c>
      <c r="F25" s="69">
        <v>0</v>
      </c>
      <c r="G25" s="69">
        <v>0</v>
      </c>
    </row>
    <row r="26" spans="1:7" x14ac:dyDescent="0.25">
      <c r="A26" s="49">
        <v>43</v>
      </c>
      <c r="B26" s="42" t="s">
        <v>49</v>
      </c>
      <c r="C26" s="42">
        <v>0</v>
      </c>
      <c r="D26" s="40">
        <v>0</v>
      </c>
      <c r="E26" s="68">
        <v>0</v>
      </c>
      <c r="F26" s="68">
        <v>0</v>
      </c>
      <c r="G26" s="68">
        <v>0</v>
      </c>
    </row>
  </sheetData>
  <mergeCells count="3">
    <mergeCell ref="B14:G14"/>
    <mergeCell ref="A2:G2"/>
    <mergeCell ref="A4:G4"/>
  </mergeCells>
  <pageMargins left="0.7" right="0.7" top="0.75" bottom="0.75" header="0.3" footer="0.3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4"/>
  <sheetViews>
    <sheetView tabSelected="1" workbookViewId="0">
      <selection activeCell="E22" sqref="E22"/>
    </sheetView>
  </sheetViews>
  <sheetFormatPr defaultColWidth="8.85546875" defaultRowHeight="15" x14ac:dyDescent="0.25"/>
  <cols>
    <col min="1" max="1" width="34.5703125" style="31" customWidth="1"/>
    <col min="2" max="2" width="34.28515625" style="31" customWidth="1"/>
    <col min="3" max="7" width="25.28515625" style="31" customWidth="1"/>
    <col min="8" max="16384" width="8.85546875" style="31"/>
  </cols>
  <sheetData>
    <row r="1" spans="1:7" ht="18.75" x14ac:dyDescent="0.25">
      <c r="A1" s="54"/>
      <c r="B1" s="30"/>
      <c r="C1" s="30"/>
      <c r="D1" s="30"/>
      <c r="E1" s="30"/>
      <c r="F1" s="32"/>
      <c r="G1" s="32"/>
    </row>
    <row r="2" spans="1:7" ht="15.75" x14ac:dyDescent="0.25">
      <c r="A2" s="108" t="s">
        <v>47</v>
      </c>
      <c r="B2" s="109"/>
      <c r="C2" s="109"/>
      <c r="D2" s="109"/>
      <c r="E2" s="109"/>
      <c r="F2" s="109"/>
      <c r="G2" s="109"/>
    </row>
    <row r="3" spans="1:7" ht="18.75" x14ac:dyDescent="0.25">
      <c r="A3" s="30"/>
      <c r="B3" s="30"/>
      <c r="C3" s="30"/>
      <c r="D3" s="30"/>
      <c r="E3" s="30"/>
      <c r="F3" s="32"/>
      <c r="G3" s="32"/>
    </row>
    <row r="4" spans="1:7" ht="25.5" x14ac:dyDescent="0.25">
      <c r="A4" s="35" t="s">
        <v>48</v>
      </c>
      <c r="B4" s="35" t="s">
        <v>21</v>
      </c>
      <c r="C4" s="37" t="s">
        <v>57</v>
      </c>
      <c r="D4" s="37" t="s">
        <v>56</v>
      </c>
      <c r="E4" s="35" t="s">
        <v>58</v>
      </c>
      <c r="F4" s="35" t="s">
        <v>59</v>
      </c>
      <c r="G4" s="35" t="s">
        <v>60</v>
      </c>
    </row>
    <row r="5" spans="1:7" s="39" customFormat="1" ht="11.25" x14ac:dyDescent="0.2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</row>
    <row r="6" spans="1:7" ht="25.5" x14ac:dyDescent="0.25">
      <c r="A6" s="57" t="s">
        <v>69</v>
      </c>
      <c r="B6" s="57" t="s">
        <v>71</v>
      </c>
      <c r="C6" s="40">
        <v>23110.37</v>
      </c>
      <c r="D6" s="71">
        <f>D7</f>
        <v>50932</v>
      </c>
      <c r="E6" s="71">
        <f t="shared" ref="E6:G6" si="0">E7</f>
        <v>61832</v>
      </c>
      <c r="F6" s="71">
        <f t="shared" si="0"/>
        <v>63260</v>
      </c>
      <c r="G6" s="71">
        <f t="shared" si="0"/>
        <v>65225</v>
      </c>
    </row>
    <row r="7" spans="1:7" ht="25.5" x14ac:dyDescent="0.25">
      <c r="A7" s="58" t="s">
        <v>70</v>
      </c>
      <c r="B7" s="57" t="s">
        <v>71</v>
      </c>
      <c r="C7" s="40">
        <v>23110.37</v>
      </c>
      <c r="D7" s="71">
        <f>SUM(D11,D18,D23)</f>
        <v>50932</v>
      </c>
      <c r="E7" s="71">
        <f t="shared" ref="E7:G7" si="1">SUM(E11,E18,E23)</f>
        <v>61832</v>
      </c>
      <c r="F7" s="71">
        <f t="shared" si="1"/>
        <v>63260</v>
      </c>
      <c r="G7" s="71">
        <f t="shared" si="1"/>
        <v>65225</v>
      </c>
    </row>
    <row r="8" spans="1:7" s="56" customFormat="1" x14ac:dyDescent="0.25">
      <c r="A8" s="60" t="s">
        <v>80</v>
      </c>
      <c r="B8" s="57" t="s">
        <v>74</v>
      </c>
      <c r="C8" s="40">
        <v>23110.37</v>
      </c>
      <c r="D8" s="71">
        <f>D9</f>
        <v>41332</v>
      </c>
      <c r="E8" s="71">
        <f t="shared" ref="E8:G8" si="2">E9</f>
        <v>52232</v>
      </c>
      <c r="F8" s="71">
        <f t="shared" si="2"/>
        <v>54260</v>
      </c>
      <c r="G8" s="71">
        <f t="shared" si="2"/>
        <v>55425</v>
      </c>
    </row>
    <row r="9" spans="1:7" x14ac:dyDescent="0.25">
      <c r="A9" s="65" t="s">
        <v>81</v>
      </c>
      <c r="B9" s="57" t="s">
        <v>75</v>
      </c>
      <c r="C9" s="40">
        <v>22906.77</v>
      </c>
      <c r="D9" s="69">
        <f>D10</f>
        <v>41332</v>
      </c>
      <c r="E9" s="69">
        <f t="shared" ref="E9:G9" si="3">E10</f>
        <v>52232</v>
      </c>
      <c r="F9" s="69">
        <f t="shared" si="3"/>
        <v>54260</v>
      </c>
      <c r="G9" s="69">
        <f t="shared" si="3"/>
        <v>55425</v>
      </c>
    </row>
    <row r="10" spans="1:7" x14ac:dyDescent="0.25">
      <c r="A10" s="66" t="s">
        <v>72</v>
      </c>
      <c r="B10" s="59" t="s">
        <v>36</v>
      </c>
      <c r="C10" s="42">
        <v>22906.77</v>
      </c>
      <c r="D10" s="68">
        <f>D11</f>
        <v>41332</v>
      </c>
      <c r="E10" s="68">
        <f t="shared" ref="E10:G10" si="4">E11</f>
        <v>52232</v>
      </c>
      <c r="F10" s="68">
        <f t="shared" si="4"/>
        <v>54260</v>
      </c>
      <c r="G10" s="68">
        <f t="shared" si="4"/>
        <v>55425</v>
      </c>
    </row>
    <row r="11" spans="1:7" x14ac:dyDescent="0.25">
      <c r="A11" s="40">
        <v>3</v>
      </c>
      <c r="B11" s="40" t="s">
        <v>30</v>
      </c>
      <c r="C11" s="40">
        <v>22906.77</v>
      </c>
      <c r="D11" s="40">
        <f>SUM(D12:D14)</f>
        <v>41332</v>
      </c>
      <c r="E11" s="40">
        <f t="shared" ref="E11:G11" si="5">SUM(E12:E14)</f>
        <v>52232</v>
      </c>
      <c r="F11" s="40">
        <f t="shared" si="5"/>
        <v>54260</v>
      </c>
      <c r="G11" s="40">
        <f t="shared" si="5"/>
        <v>55425</v>
      </c>
    </row>
    <row r="12" spans="1:7" x14ac:dyDescent="0.25">
      <c r="A12" s="49">
        <v>31</v>
      </c>
      <c r="B12" s="42" t="s">
        <v>31</v>
      </c>
      <c r="C12" s="42">
        <v>19022.439999999999</v>
      </c>
      <c r="D12" s="42">
        <v>32100</v>
      </c>
      <c r="E12" s="68">
        <v>43000</v>
      </c>
      <c r="F12" s="68">
        <v>45000</v>
      </c>
      <c r="G12" s="68">
        <v>46000</v>
      </c>
    </row>
    <row r="13" spans="1:7" x14ac:dyDescent="0.25">
      <c r="A13" s="50">
        <v>32</v>
      </c>
      <c r="B13" s="43" t="s">
        <v>32</v>
      </c>
      <c r="C13" s="43">
        <v>3699.86</v>
      </c>
      <c r="D13" s="43">
        <v>8941</v>
      </c>
      <c r="E13" s="68">
        <v>8941</v>
      </c>
      <c r="F13" s="68">
        <v>8950</v>
      </c>
      <c r="G13" s="68">
        <v>9100</v>
      </c>
    </row>
    <row r="14" spans="1:7" x14ac:dyDescent="0.25">
      <c r="A14" s="50">
        <v>34</v>
      </c>
      <c r="B14" s="43" t="s">
        <v>63</v>
      </c>
      <c r="C14" s="43">
        <v>184.47</v>
      </c>
      <c r="D14" s="43">
        <v>291</v>
      </c>
      <c r="E14" s="68">
        <v>291</v>
      </c>
      <c r="F14" s="68">
        <v>310</v>
      </c>
      <c r="G14" s="68">
        <v>325</v>
      </c>
    </row>
    <row r="15" spans="1:7" x14ac:dyDescent="0.25">
      <c r="A15" s="60" t="s">
        <v>73</v>
      </c>
      <c r="B15" s="57" t="s">
        <v>74</v>
      </c>
      <c r="C15" s="40">
        <v>203.6</v>
      </c>
      <c r="D15" s="69">
        <f>D16</f>
        <v>4500</v>
      </c>
      <c r="E15" s="69">
        <f t="shared" ref="E15:G15" si="6">E16</f>
        <v>4600</v>
      </c>
      <c r="F15" s="69">
        <f t="shared" si="6"/>
        <v>4000</v>
      </c>
      <c r="G15" s="69">
        <f t="shared" si="6"/>
        <v>4000</v>
      </c>
    </row>
    <row r="16" spans="1:7" ht="25.5" x14ac:dyDescent="0.25">
      <c r="A16" s="65" t="s">
        <v>82</v>
      </c>
      <c r="B16" s="57" t="s">
        <v>76</v>
      </c>
      <c r="C16" s="40">
        <v>203.6</v>
      </c>
      <c r="D16" s="69">
        <f>D17</f>
        <v>4500</v>
      </c>
      <c r="E16" s="69">
        <f t="shared" ref="E16:G16" si="7">E17</f>
        <v>4600</v>
      </c>
      <c r="F16" s="69">
        <f t="shared" si="7"/>
        <v>4000</v>
      </c>
      <c r="G16" s="69">
        <f t="shared" si="7"/>
        <v>4000</v>
      </c>
    </row>
    <row r="17" spans="1:7" x14ac:dyDescent="0.25">
      <c r="A17" s="66" t="s">
        <v>72</v>
      </c>
      <c r="B17" s="59" t="s">
        <v>36</v>
      </c>
      <c r="C17" s="42">
        <v>203.6</v>
      </c>
      <c r="D17" s="68">
        <f>D18</f>
        <v>4500</v>
      </c>
      <c r="E17" s="68">
        <f t="shared" ref="E17:G17" si="8">E18</f>
        <v>4600</v>
      </c>
      <c r="F17" s="68">
        <f t="shared" si="8"/>
        <v>4000</v>
      </c>
      <c r="G17" s="68">
        <f t="shared" si="8"/>
        <v>4000</v>
      </c>
    </row>
    <row r="18" spans="1:7" x14ac:dyDescent="0.25">
      <c r="A18" s="46">
        <v>4</v>
      </c>
      <c r="B18" s="47" t="s">
        <v>33</v>
      </c>
      <c r="C18" s="40">
        <v>203.6</v>
      </c>
      <c r="D18" s="69">
        <f>D19</f>
        <v>4500</v>
      </c>
      <c r="E18" s="69">
        <f t="shared" ref="E18:G18" si="9">E19</f>
        <v>4600</v>
      </c>
      <c r="F18" s="69">
        <f t="shared" si="9"/>
        <v>4000</v>
      </c>
      <c r="G18" s="69">
        <f t="shared" si="9"/>
        <v>4000</v>
      </c>
    </row>
    <row r="19" spans="1:7" ht="25.5" x14ac:dyDescent="0.25">
      <c r="A19" s="49">
        <v>42</v>
      </c>
      <c r="B19" s="48" t="s">
        <v>64</v>
      </c>
      <c r="C19" s="42">
        <v>203.6</v>
      </c>
      <c r="D19" s="68">
        <v>4500</v>
      </c>
      <c r="E19" s="68">
        <v>4600</v>
      </c>
      <c r="F19" s="68">
        <v>4000</v>
      </c>
      <c r="G19" s="72">
        <v>4000</v>
      </c>
    </row>
    <row r="20" spans="1:7" x14ac:dyDescent="0.25">
      <c r="A20" s="60" t="s">
        <v>73</v>
      </c>
      <c r="B20" s="57" t="s">
        <v>74</v>
      </c>
      <c r="C20" s="69">
        <v>0</v>
      </c>
      <c r="D20" s="69">
        <f>D21</f>
        <v>5100</v>
      </c>
      <c r="E20" s="69">
        <f t="shared" ref="E20:G20" si="10">E21</f>
        <v>5000</v>
      </c>
      <c r="F20" s="69">
        <f t="shared" si="10"/>
        <v>5000</v>
      </c>
      <c r="G20" s="69">
        <f t="shared" si="10"/>
        <v>5800</v>
      </c>
    </row>
    <row r="21" spans="1:7" ht="25.5" x14ac:dyDescent="0.25">
      <c r="A21" s="65" t="s">
        <v>77</v>
      </c>
      <c r="B21" s="57" t="s">
        <v>76</v>
      </c>
      <c r="C21" s="69">
        <v>0</v>
      </c>
      <c r="D21" s="69">
        <f>D22</f>
        <v>5100</v>
      </c>
      <c r="E21" s="69">
        <f t="shared" ref="E21:G21" si="11">E22</f>
        <v>5000</v>
      </c>
      <c r="F21" s="69">
        <f t="shared" si="11"/>
        <v>5000</v>
      </c>
      <c r="G21" s="69">
        <f t="shared" si="11"/>
        <v>5800</v>
      </c>
    </row>
    <row r="22" spans="1:7" x14ac:dyDescent="0.25">
      <c r="A22" s="66" t="s">
        <v>83</v>
      </c>
      <c r="B22" s="59" t="s">
        <v>79</v>
      </c>
      <c r="C22" s="68">
        <v>0</v>
      </c>
      <c r="D22" s="68">
        <f>D23</f>
        <v>5100</v>
      </c>
      <c r="E22" s="68">
        <f t="shared" ref="E22:G22" si="12">E23</f>
        <v>5000</v>
      </c>
      <c r="F22" s="68">
        <f t="shared" si="12"/>
        <v>5000</v>
      </c>
      <c r="G22" s="68">
        <f t="shared" si="12"/>
        <v>5800</v>
      </c>
    </row>
    <row r="23" spans="1:7" x14ac:dyDescent="0.25">
      <c r="A23" s="46">
        <v>4</v>
      </c>
      <c r="B23" s="47" t="s">
        <v>33</v>
      </c>
      <c r="C23" s="69">
        <v>0</v>
      </c>
      <c r="D23" s="69">
        <f>D24</f>
        <v>5100</v>
      </c>
      <c r="E23" s="69">
        <f t="shared" ref="E23:G23" si="13">E24</f>
        <v>5000</v>
      </c>
      <c r="F23" s="69">
        <f t="shared" si="13"/>
        <v>5000</v>
      </c>
      <c r="G23" s="69">
        <f t="shared" si="13"/>
        <v>5800</v>
      </c>
    </row>
    <row r="24" spans="1:7" ht="25.5" x14ac:dyDescent="0.25">
      <c r="A24" s="49">
        <v>42</v>
      </c>
      <c r="B24" s="48" t="s">
        <v>64</v>
      </c>
      <c r="C24" s="68">
        <v>0</v>
      </c>
      <c r="D24" s="68">
        <v>5100</v>
      </c>
      <c r="E24" s="68">
        <v>5000</v>
      </c>
      <c r="F24" s="68">
        <v>5000</v>
      </c>
      <c r="G24" s="72">
        <v>5800</v>
      </c>
    </row>
  </sheetData>
  <mergeCells count="1">
    <mergeCell ref="A2:G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2026-03-30T07:24:32Z</dcterms:modified>
</cp:coreProperties>
</file>