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F307" i="9"/>
  <c r="E307" i="9"/>
  <c r="B307" i="9" s="1"/>
  <c r="H306" i="9"/>
  <c r="E306" i="9" s="1"/>
  <c r="B306" i="9" s="1"/>
  <c r="G306" i="9"/>
  <c r="F306" i="9"/>
  <c r="H305" i="9"/>
  <c r="G305" i="9"/>
  <c r="F305" i="9"/>
  <c r="E305" i="9"/>
  <c r="B305" i="9" s="1"/>
  <c r="H304" i="9"/>
  <c r="G304" i="9"/>
  <c r="F304" i="9"/>
  <c r="E304" i="9"/>
  <c r="B304" i="9"/>
  <c r="H303" i="9"/>
  <c r="G303" i="9"/>
  <c r="F303" i="9"/>
  <c r="E303" i="9"/>
  <c r="B303" i="9" s="1"/>
  <c r="H302" i="9"/>
  <c r="E302" i="9" s="1"/>
  <c r="B302" i="9" s="1"/>
  <c r="G302" i="9"/>
  <c r="F302" i="9"/>
  <c r="H301" i="9"/>
  <c r="E301" i="9" s="1"/>
  <c r="B301" i="9" s="1"/>
  <c r="G301" i="9"/>
  <c r="F301" i="9"/>
  <c r="H300" i="9"/>
  <c r="G300" i="9"/>
  <c r="F300" i="9"/>
  <c r="H299" i="9"/>
  <c r="G299" i="9"/>
  <c r="F299" i="9"/>
  <c r="E299" i="9"/>
  <c r="B299" i="9" s="1"/>
  <c r="H298" i="9"/>
  <c r="E298" i="9" s="1"/>
  <c r="B298" i="9" s="1"/>
  <c r="G298" i="9"/>
  <c r="F298" i="9"/>
  <c r="H297" i="9"/>
  <c r="G297" i="9"/>
  <c r="F297" i="9"/>
  <c r="E297" i="9"/>
  <c r="B297" i="9" s="1"/>
  <c r="H296" i="9"/>
  <c r="E296" i="9" s="1"/>
  <c r="B296" i="9" s="1"/>
  <c r="G296" i="9"/>
  <c r="F296" i="9"/>
  <c r="H295" i="9"/>
  <c r="G295" i="9"/>
  <c r="F295" i="9"/>
  <c r="E295" i="9"/>
  <c r="B295" i="9" s="1"/>
  <c r="H294" i="9"/>
  <c r="G294" i="9"/>
  <c r="F294" i="9"/>
  <c r="H293" i="9"/>
  <c r="E293" i="9" s="1"/>
  <c r="B293" i="9" s="1"/>
  <c r="G293" i="9"/>
  <c r="F293" i="9"/>
  <c r="H292" i="9"/>
  <c r="E292" i="9" s="1"/>
  <c r="B292" i="9" s="1"/>
  <c r="G292" i="9"/>
  <c r="F292" i="9"/>
  <c r="F291" i="9"/>
  <c r="F290" i="9"/>
  <c r="H289" i="9"/>
  <c r="G289" i="9"/>
  <c r="F289" i="9"/>
  <c r="E289" i="9"/>
  <c r="B289" i="9" s="1"/>
  <c r="H288" i="9"/>
  <c r="E288" i="9" s="1"/>
  <c r="B288" i="9" s="1"/>
  <c r="G288" i="9"/>
  <c r="F288" i="9"/>
  <c r="H287" i="9"/>
  <c r="G287" i="9"/>
  <c r="F287" i="9"/>
  <c r="E287" i="9"/>
  <c r="B287" i="9" s="1"/>
  <c r="H286" i="9"/>
  <c r="G286" i="9"/>
  <c r="F286" i="9"/>
  <c r="E286" i="9"/>
  <c r="B286" i="9" s="1"/>
  <c r="F285" i="9"/>
  <c r="H284" i="9"/>
  <c r="G284" i="9"/>
  <c r="F284" i="9"/>
  <c r="E284" i="9"/>
  <c r="B284" i="9"/>
  <c r="H283" i="9"/>
  <c r="G283" i="9"/>
  <c r="F283" i="9"/>
  <c r="E283" i="9"/>
  <c r="B283" i="9" s="1"/>
  <c r="H282" i="9"/>
  <c r="E282" i="9" s="1"/>
  <c r="B282" i="9" s="1"/>
  <c r="G282" i="9"/>
  <c r="F282" i="9"/>
  <c r="F281" i="9"/>
  <c r="F280" i="9"/>
  <c r="F279" i="9"/>
  <c r="F278" i="9"/>
  <c r="F277" i="9"/>
  <c r="F276" i="9"/>
  <c r="L275" i="9"/>
  <c r="F275" i="9" s="1"/>
  <c r="H275" i="9"/>
  <c r="F274" i="9"/>
  <c r="I273" i="9"/>
  <c r="H273" i="9"/>
  <c r="F273" i="9"/>
  <c r="E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B225" i="9" s="1"/>
  <c r="M224" i="9"/>
  <c r="L224" i="9"/>
  <c r="F224" i="9"/>
  <c r="E224" i="9"/>
  <c r="B224" i="9"/>
  <c r="M223" i="9"/>
  <c r="L223" i="9"/>
  <c r="F223" i="9" s="1"/>
  <c r="E223" i="9"/>
  <c r="B223" i="9" s="1"/>
  <c r="M222" i="9"/>
  <c r="L222" i="9"/>
  <c r="F222" i="9"/>
  <c r="E222" i="9"/>
  <c r="B222" i="9"/>
  <c r="M221" i="9"/>
  <c r="L221" i="9"/>
  <c r="F221" i="9" s="1"/>
  <c r="E221" i="9"/>
  <c r="B221" i="9" s="1"/>
  <c r="M220" i="9"/>
  <c r="L220" i="9"/>
  <c r="F220" i="9"/>
  <c r="E220" i="9"/>
  <c r="B220" i="9"/>
  <c r="M219" i="9"/>
  <c r="L219" i="9"/>
  <c r="F219" i="9" s="1"/>
  <c r="E219" i="9"/>
  <c r="B219" i="9" s="1"/>
  <c r="M218" i="9"/>
  <c r="L218" i="9"/>
  <c r="F218" i="9"/>
  <c r="E218" i="9"/>
  <c r="B218" i="9"/>
  <c r="M217" i="9"/>
  <c r="L217" i="9"/>
  <c r="F217" i="9" s="1"/>
  <c r="E217" i="9"/>
  <c r="B217" i="9" s="1"/>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G142" i="9"/>
  <c r="F142" i="9"/>
  <c r="E142" i="9"/>
  <c r="B142" i="9" s="1"/>
  <c r="H141" i="9"/>
  <c r="G141" i="9"/>
  <c r="F141" i="9"/>
  <c r="E141" i="9"/>
  <c r="B141" i="9"/>
  <c r="H140" i="9"/>
  <c r="G140" i="9"/>
  <c r="F140" i="9"/>
  <c r="E140" i="9"/>
  <c r="B140" i="9" s="1"/>
  <c r="H139" i="9"/>
  <c r="G139" i="9"/>
  <c r="F139" i="9"/>
  <c r="E139" i="9"/>
  <c r="B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G133" i="9"/>
  <c r="F133" i="9"/>
  <c r="E133" i="9"/>
  <c r="B133" i="9" s="1"/>
  <c r="H132" i="9"/>
  <c r="G132" i="9"/>
  <c r="F132" i="9"/>
  <c r="E132" i="9"/>
  <c r="B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G68" i="9"/>
  <c r="F68" i="9"/>
  <c r="E68" i="9"/>
  <c r="B68" i="9"/>
  <c r="H67" i="9"/>
  <c r="G67" i="9"/>
  <c r="F67" i="9"/>
  <c r="E67" i="9"/>
  <c r="B67" i="9" s="1"/>
  <c r="H66" i="9"/>
  <c r="G66" i="9"/>
  <c r="F66" i="9"/>
  <c r="E66" i="9"/>
  <c r="B66" i="9"/>
  <c r="H65" i="9"/>
  <c r="G65" i="9"/>
  <c r="F65" i="9"/>
  <c r="E65" i="9"/>
  <c r="B65" i="9" s="1"/>
  <c r="H64" i="9"/>
  <c r="G64" i="9"/>
  <c r="F64" i="9"/>
  <c r="E64" i="9"/>
  <c r="B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G58" i="9"/>
  <c r="F58" i="9"/>
  <c r="E58" i="9"/>
  <c r="B58" i="9"/>
  <c r="H57" i="9"/>
  <c r="G57" i="9"/>
  <c r="F57" i="9"/>
  <c r="E57" i="9"/>
  <c r="B57" i="9" s="1"/>
  <c r="H56" i="9"/>
  <c r="E56" i="9" s="1"/>
  <c r="B56" i="9" s="1"/>
  <c r="G56" i="9"/>
  <c r="F56" i="9"/>
  <c r="H55" i="9"/>
  <c r="G55" i="9"/>
  <c r="F55" i="9"/>
  <c r="E55" i="9"/>
  <c r="B55" i="9" s="1"/>
  <c r="H54" i="9"/>
  <c r="G54" i="9"/>
  <c r="F54" i="9"/>
  <c r="E54" i="9"/>
  <c r="B54" i="9"/>
  <c r="H53" i="9"/>
  <c r="G53" i="9"/>
  <c r="F53" i="9"/>
  <c r="E53" i="9"/>
  <c r="B53" i="9" s="1"/>
  <c r="H52" i="9"/>
  <c r="G52" i="9"/>
  <c r="F52" i="9"/>
  <c r="E52" i="9"/>
  <c r="B52" i="9"/>
  <c r="H51" i="9"/>
  <c r="G51" i="9"/>
  <c r="F51" i="9"/>
  <c r="E51" i="9"/>
  <c r="B51" i="9" s="1"/>
  <c r="H50" i="9"/>
  <c r="E50" i="9" s="1"/>
  <c r="B50" i="9" s="1"/>
  <c r="G50" i="9"/>
  <c r="F50" i="9"/>
  <c r="H49" i="9"/>
  <c r="G49" i="9"/>
  <c r="F49" i="9"/>
  <c r="E49" i="9"/>
  <c r="B49" i="9" s="1"/>
  <c r="H48" i="9"/>
  <c r="G48" i="9"/>
  <c r="F48" i="9"/>
  <c r="E48" i="9"/>
  <c r="B48" i="9"/>
  <c r="H47" i="9"/>
  <c r="G47" i="9"/>
  <c r="F47" i="9"/>
  <c r="E47" i="9"/>
  <c r="B47" i="9" s="1"/>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E33" i="9" s="1"/>
  <c r="B33" i="9" s="1"/>
  <c r="G33" i="9"/>
  <c r="F33" i="9"/>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G27" i="9"/>
  <c r="F27" i="9"/>
  <c r="H26" i="9"/>
  <c r="G26" i="9"/>
  <c r="F26" i="9"/>
  <c r="E26" i="9"/>
  <c r="B26" i="9" s="1"/>
  <c r="H25" i="9"/>
  <c r="G25" i="9"/>
  <c r="F25" i="9"/>
  <c r="E25" i="9"/>
  <c r="B25" i="9"/>
  <c r="H24" i="9"/>
  <c r="G24" i="9"/>
  <c r="F24" i="9"/>
  <c r="E24" i="9"/>
  <c r="B24" i="9" s="1"/>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E245" i="5"/>
  <c r="F244" i="5"/>
  <c r="F243" i="5"/>
  <c r="E242" i="5"/>
  <c r="D242" i="5"/>
  <c r="F242" i="5" s="1"/>
  <c r="F241" i="5"/>
  <c r="F240" i="5"/>
  <c r="E239" i="5"/>
  <c r="E238" i="5" s="1"/>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80" i="5"/>
  <c r="D177" i="5" s="1"/>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D146" i="5"/>
  <c r="F146" i="5" s="1"/>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E528" i="4" s="1"/>
  <c r="E636"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F420" i="4" s="1"/>
  <c r="E418" i="4"/>
  <c r="D418" i="4"/>
  <c r="F418" i="4" s="1"/>
  <c r="E417" i="4"/>
  <c r="D417" i="4"/>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E363" i="4"/>
  <c r="F362" i="4"/>
  <c r="F361" i="4"/>
  <c r="F360" i="4"/>
  <c r="F359" i="4"/>
  <c r="F358" i="4"/>
  <c r="F357" i="4"/>
  <c r="E356" i="4"/>
  <c r="D356" i="4"/>
  <c r="F356" i="4" s="1"/>
  <c r="F355" i="4"/>
  <c r="F354" i="4"/>
  <c r="F353" i="4"/>
  <c r="E352" i="4"/>
  <c r="D352" i="4"/>
  <c r="D351" i="4" s="1"/>
  <c r="E351" i="4"/>
  <c r="E350" i="4" s="1"/>
  <c r="F349" i="4"/>
  <c r="E348" i="4"/>
  <c r="D348" i="4"/>
  <c r="F348" i="4" s="1"/>
  <c r="F347" i="4"/>
  <c r="F346" i="4"/>
  <c r="E345" i="4"/>
  <c r="E344" i="4" s="1"/>
  <c r="E298" i="4" s="1"/>
  <c r="E407"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E139" i="4"/>
  <c r="F138" i="4"/>
  <c r="F137" i="4"/>
  <c r="F136" i="4"/>
  <c r="F135" i="4"/>
  <c r="E134" i="4"/>
  <c r="D134" i="4"/>
  <c r="F134"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G23" i="3"/>
  <c r="B23" i="3"/>
  <c r="G22" i="3"/>
  <c r="B22" i="3"/>
  <c r="I21" i="3"/>
  <c r="G21" i="3"/>
  <c r="B21" i="3"/>
  <c r="I20" i="3"/>
  <c r="G20" i="3"/>
  <c r="B20" i="3"/>
  <c r="G19" i="3"/>
  <c r="B19" i="3"/>
  <c r="G18" i="3"/>
  <c r="B18" i="3"/>
  <c r="G17" i="3"/>
  <c r="B17" i="3"/>
  <c r="G16" i="3"/>
  <c r="B16" i="3"/>
  <c r="H10" i="3" a="1"/>
  <c r="H10" i="3" s="1"/>
  <c r="L3" i="9" s="1"/>
  <c r="C1580" i="1"/>
  <c r="H1580" i="1" s="1"/>
  <c r="G1579" i="1"/>
  <c r="C1579" i="1"/>
  <c r="H1579" i="1" s="1"/>
  <c r="C1578" i="1"/>
  <c r="H1578" i="1" s="1"/>
  <c r="G1577" i="1"/>
  <c r="C1577" i="1"/>
  <c r="H1577" i="1" s="1"/>
  <c r="C1576" i="1"/>
  <c r="H1576" i="1" s="1"/>
  <c r="G1575" i="1"/>
  <c r="C1575" i="1"/>
  <c r="H1575" i="1" s="1"/>
  <c r="C1574" i="1"/>
  <c r="H1574" i="1" s="1"/>
  <c r="G1573" i="1"/>
  <c r="C1573" i="1"/>
  <c r="H1573" i="1" s="1"/>
  <c r="C1572" i="1"/>
  <c r="H1572" i="1" s="1"/>
  <c r="G1571" i="1"/>
  <c r="C1571" i="1"/>
  <c r="H1571" i="1" s="1"/>
  <c r="C1570" i="1"/>
  <c r="H1570" i="1" s="1"/>
  <c r="G1569" i="1"/>
  <c r="C1569" i="1"/>
  <c r="H1569" i="1" s="1"/>
  <c r="C1568" i="1"/>
  <c r="H1568" i="1" s="1"/>
  <c r="G1567" i="1"/>
  <c r="C1567" i="1"/>
  <c r="H1567" i="1" s="1"/>
  <c r="C1566" i="1"/>
  <c r="H1566" i="1" s="1"/>
  <c r="G1565" i="1"/>
  <c r="C1565" i="1"/>
  <c r="H1565" i="1" s="1"/>
  <c r="C1564" i="1"/>
  <c r="H1564" i="1" s="1"/>
  <c r="G1563" i="1"/>
  <c r="C1563" i="1"/>
  <c r="H1563" i="1" s="1"/>
  <c r="C1562" i="1"/>
  <c r="H1562" i="1" s="1"/>
  <c r="G1561" i="1"/>
  <c r="C1561" i="1"/>
  <c r="H1561" i="1" s="1"/>
  <c r="C1560" i="1"/>
  <c r="H1560"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H1534" i="1" s="1"/>
  <c r="G1533" i="1"/>
  <c r="C1533" i="1"/>
  <c r="H1533" i="1" s="1"/>
  <c r="C1532" i="1"/>
  <c r="H1532" i="1" s="1"/>
  <c r="G1531" i="1"/>
  <c r="C1531" i="1"/>
  <c r="H1531" i="1" s="1"/>
  <c r="C1530" i="1"/>
  <c r="H1530" i="1" s="1"/>
  <c r="G1529" i="1"/>
  <c r="C1529" i="1"/>
  <c r="H1529" i="1" s="1"/>
  <c r="C1528" i="1"/>
  <c r="H1528" i="1" s="1"/>
  <c r="G1527" i="1"/>
  <c r="C1527" i="1"/>
  <c r="H1527" i="1" s="1"/>
  <c r="C1526" i="1"/>
  <c r="H1526" i="1" s="1"/>
  <c r="G1525" i="1"/>
  <c r="C1525" i="1"/>
  <c r="H1525" i="1" s="1"/>
  <c r="C1524" i="1"/>
  <c r="H1524" i="1" s="1"/>
  <c r="G1523" i="1"/>
  <c r="C1523" i="1"/>
  <c r="H1523" i="1" s="1"/>
  <c r="C1522" i="1"/>
  <c r="H1522" i="1" s="1"/>
  <c r="G1521" i="1"/>
  <c r="C1521" i="1"/>
  <c r="H1521" i="1" s="1"/>
  <c r="C1520" i="1"/>
  <c r="H1520" i="1" s="1"/>
  <c r="G1519" i="1"/>
  <c r="C1519" i="1"/>
  <c r="H1519" i="1" s="1"/>
  <c r="C1518" i="1"/>
  <c r="H1518" i="1" s="1"/>
  <c r="C1516" i="1"/>
  <c r="H1516" i="1" s="1"/>
  <c r="G1515" i="1"/>
  <c r="C1515" i="1"/>
  <c r="H1515" i="1" s="1"/>
  <c r="C1514" i="1"/>
  <c r="H1514" i="1" s="1"/>
  <c r="G1513" i="1"/>
  <c r="C1513" i="1"/>
  <c r="H1513" i="1" s="1"/>
  <c r="C1512" i="1"/>
  <c r="H1512" i="1" s="1"/>
  <c r="G1511" i="1"/>
  <c r="C1511" i="1"/>
  <c r="H1511" i="1" s="1"/>
  <c r="C1510" i="1"/>
  <c r="H1510" i="1" s="1"/>
  <c r="G1509" i="1"/>
  <c r="C1509" i="1"/>
  <c r="H1509" i="1" s="1"/>
  <c r="C1508" i="1"/>
  <c r="H1508" i="1" s="1"/>
  <c r="G1507" i="1"/>
  <c r="C1507" i="1"/>
  <c r="H1507" i="1" s="1"/>
  <c r="C1506" i="1"/>
  <c r="H1506" i="1" s="1"/>
  <c r="G1505" i="1"/>
  <c r="C1505" i="1"/>
  <c r="H1505" i="1" s="1"/>
  <c r="C1504" i="1"/>
  <c r="H1504" i="1" s="1"/>
  <c r="G1503" i="1"/>
  <c r="C1503" i="1"/>
  <c r="H1503" i="1" s="1"/>
  <c r="C1502" i="1"/>
  <c r="H1502" i="1" s="1"/>
  <c r="G1501" i="1"/>
  <c r="C1501" i="1"/>
  <c r="H1501" i="1" s="1"/>
  <c r="C1500" i="1"/>
  <c r="H1500" i="1" s="1"/>
  <c r="G1499" i="1"/>
  <c r="C1499" i="1"/>
  <c r="H1499" i="1" s="1"/>
  <c r="C1498" i="1"/>
  <c r="H1498" i="1" s="1"/>
  <c r="G1497" i="1"/>
  <c r="C1497" i="1"/>
  <c r="H1497" i="1" s="1"/>
  <c r="C1496" i="1"/>
  <c r="H1496" i="1" s="1"/>
  <c r="G1495" i="1"/>
  <c r="C1495" i="1"/>
  <c r="H1495" i="1" s="1"/>
  <c r="C1494" i="1"/>
  <c r="H1494" i="1" s="1"/>
  <c r="G1493" i="1"/>
  <c r="C1493" i="1"/>
  <c r="H1493" i="1" s="1"/>
  <c r="C1492" i="1"/>
  <c r="H1492" i="1" s="1"/>
  <c r="G1491" i="1"/>
  <c r="C1491" i="1"/>
  <c r="H1491" i="1" s="1"/>
  <c r="C1490" i="1"/>
  <c r="H1490" i="1" s="1"/>
  <c r="G1489" i="1"/>
  <c r="C1489" i="1"/>
  <c r="H1489" i="1" s="1"/>
  <c r="C1488" i="1"/>
  <c r="H1488" i="1" s="1"/>
  <c r="G1487" i="1"/>
  <c r="C1487" i="1"/>
  <c r="H1487" i="1" s="1"/>
  <c r="C1486" i="1"/>
  <c r="H1486" i="1" s="1"/>
  <c r="G1485" i="1"/>
  <c r="C1485" i="1"/>
  <c r="H1485" i="1" s="1"/>
  <c r="C1484" i="1"/>
  <c r="H1484" i="1" s="1"/>
  <c r="G1483" i="1"/>
  <c r="C1483" i="1"/>
  <c r="H1483" i="1" s="1"/>
  <c r="C1482" i="1"/>
  <c r="H1482" i="1" s="1"/>
  <c r="G1481" i="1"/>
  <c r="C1481" i="1"/>
  <c r="H1481" i="1" s="1"/>
  <c r="C1480" i="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G1437" i="1" s="1"/>
  <c r="D1436" i="1"/>
  <c r="H1436" i="1" s="1"/>
  <c r="C1436" i="1"/>
  <c r="G1436" i="1" s="1"/>
  <c r="D1435" i="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C1314" i="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H1232" i="1"/>
  <c r="D1232" i="1"/>
  <c r="C1232" i="1"/>
  <c r="G1232" i="1" s="1"/>
  <c r="D1231" i="1"/>
  <c r="H1231" i="1" s="1"/>
  <c r="C1231" i="1"/>
  <c r="H1230" i="1"/>
  <c r="D1230" i="1"/>
  <c r="C1230" i="1"/>
  <c r="G1230" i="1" s="1"/>
  <c r="D1229" i="1"/>
  <c r="H1229" i="1" s="1"/>
  <c r="C1229" i="1"/>
  <c r="D1228" i="1"/>
  <c r="C1228" i="1"/>
  <c r="G1228" i="1" s="1"/>
  <c r="D1227" i="1"/>
  <c r="H1227" i="1" s="1"/>
  <c r="C1227" i="1"/>
  <c r="H1226" i="1"/>
  <c r="D1226" i="1"/>
  <c r="C1226" i="1"/>
  <c r="G1226" i="1" s="1"/>
  <c r="D1225" i="1"/>
  <c r="H1225" i="1" s="1"/>
  <c r="C1225" i="1"/>
  <c r="D1224" i="1"/>
  <c r="C1224" i="1"/>
  <c r="G1224" i="1" s="1"/>
  <c r="D1223" i="1"/>
  <c r="C1223" i="1"/>
  <c r="D1222" i="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H1164" i="1"/>
  <c r="D1164" i="1"/>
  <c r="C1164" i="1"/>
  <c r="G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5" i="1" s="1"/>
  <c r="C1155" i="1"/>
  <c r="H1154" i="1"/>
  <c r="D1154" i="1"/>
  <c r="C1154" i="1"/>
  <c r="G1154" i="1" s="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H1093"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4" i="1"/>
  <c r="D1074" i="1"/>
  <c r="C1074" i="1"/>
  <c r="G1074" i="1" s="1"/>
  <c r="D1073" i="1"/>
  <c r="H1073" i="1" s="1"/>
  <c r="C1073" i="1"/>
  <c r="H1072" i="1"/>
  <c r="D1072" i="1"/>
  <c r="C1072" i="1"/>
  <c r="G1072" i="1" s="1"/>
  <c r="D1071" i="1"/>
  <c r="H1071" i="1" s="1"/>
  <c r="C1071" i="1"/>
  <c r="D1070" i="1"/>
  <c r="C1070" i="1"/>
  <c r="G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D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7" i="1"/>
  <c r="C637" i="1"/>
  <c r="H637" i="1" s="1"/>
  <c r="D632" i="1"/>
  <c r="C632" i="1"/>
  <c r="H632" i="1" s="1"/>
  <c r="D631" i="1"/>
  <c r="C631" i="1"/>
  <c r="H631" i="1" s="1"/>
  <c r="D630" i="1"/>
  <c r="C630" i="1"/>
  <c r="H630"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H544" i="1"/>
  <c r="D544" i="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H512" i="1"/>
  <c r="D512" i="1"/>
  <c r="C512" i="1"/>
  <c r="G512" i="1" s="1"/>
  <c r="D511" i="1"/>
  <c r="H511" i="1" s="1"/>
  <c r="C511" i="1"/>
  <c r="G511" i="1" s="1"/>
  <c r="D510" i="1"/>
  <c r="H510" i="1" s="1"/>
  <c r="C510" i="1"/>
  <c r="G510" i="1" s="1"/>
  <c r="D509" i="1"/>
  <c r="H509" i="1" s="1"/>
  <c r="C509" i="1"/>
  <c r="G509" i="1" s="1"/>
  <c r="D508" i="1"/>
  <c r="H508" i="1" s="1"/>
  <c r="C508" i="1"/>
  <c r="G508" i="1" s="1"/>
  <c r="H507" i="1"/>
  <c r="D507" i="1"/>
  <c r="C507" i="1"/>
  <c r="G507" i="1" s="1"/>
  <c r="D506" i="1"/>
  <c r="H506" i="1" s="1"/>
  <c r="C506" i="1"/>
  <c r="G506" i="1" s="1"/>
  <c r="H505" i="1"/>
  <c r="D505" i="1"/>
  <c r="C505" i="1"/>
  <c r="G505" i="1" s="1"/>
  <c r="D504" i="1"/>
  <c r="H504" i="1" s="1"/>
  <c r="C504" i="1"/>
  <c r="G504" i="1" s="1"/>
  <c r="D503" i="1"/>
  <c r="H503" i="1" s="1"/>
  <c r="C503" i="1"/>
  <c r="G503" i="1" s="1"/>
  <c r="H502" i="1"/>
  <c r="D502" i="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H490" i="1"/>
  <c r="D490" i="1"/>
  <c r="C490" i="1"/>
  <c r="G490" i="1" s="1"/>
  <c r="D489" i="1"/>
  <c r="H489" i="1" s="1"/>
  <c r="C489" i="1"/>
  <c r="G489" i="1" s="1"/>
  <c r="D488" i="1"/>
  <c r="H488" i="1" s="1"/>
  <c r="C488" i="1"/>
  <c r="G488" i="1" s="1"/>
  <c r="D487" i="1"/>
  <c r="H487" i="1" s="1"/>
  <c r="C487" i="1"/>
  <c r="G487" i="1" s="1"/>
  <c r="D486" i="1"/>
  <c r="H486" i="1" s="1"/>
  <c r="C486" i="1"/>
  <c r="G486" i="1" s="1"/>
  <c r="H485" i="1"/>
  <c r="D485" i="1"/>
  <c r="C485" i="1"/>
  <c r="G485" i="1" s="1"/>
  <c r="D484" i="1"/>
  <c r="H484" i="1" s="1"/>
  <c r="C484" i="1"/>
  <c r="G484" i="1" s="1"/>
  <c r="D483" i="1"/>
  <c r="H483" i="1" s="1"/>
  <c r="C483" i="1"/>
  <c r="G483" i="1" s="1"/>
  <c r="H482" i="1"/>
  <c r="D482" i="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H470" i="1"/>
  <c r="D470" i="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H463" i="1"/>
  <c r="D463" i="1"/>
  <c r="C463" i="1"/>
  <c r="G463" i="1" s="1"/>
  <c r="D462" i="1"/>
  <c r="H462" i="1" s="1"/>
  <c r="C462" i="1"/>
  <c r="G462" i="1" s="1"/>
  <c r="D461" i="1"/>
  <c r="H461" i="1" s="1"/>
  <c r="C461" i="1"/>
  <c r="G461" i="1" s="1"/>
  <c r="H460" i="1"/>
  <c r="D460" i="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H448" i="1"/>
  <c r="D448" i="1"/>
  <c r="C448" i="1"/>
  <c r="G448" i="1" s="1"/>
  <c r="D447" i="1"/>
  <c r="H447" i="1" s="1"/>
  <c r="C447" i="1"/>
  <c r="G447" i="1" s="1"/>
  <c r="D446" i="1"/>
  <c r="H446" i="1" s="1"/>
  <c r="C446" i="1"/>
  <c r="G446" i="1" s="1"/>
  <c r="D445" i="1"/>
  <c r="H445" i="1" s="1"/>
  <c r="C445" i="1"/>
  <c r="G445" i="1" s="1"/>
  <c r="H444" i="1"/>
  <c r="D444" i="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H437" i="1"/>
  <c r="D437" i="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H430" i="1"/>
  <c r="D430" i="1"/>
  <c r="C430" i="1"/>
  <c r="G430" i="1" s="1"/>
  <c r="D429" i="1"/>
  <c r="H429" i="1" s="1"/>
  <c r="C429" i="1"/>
  <c r="G429" i="1" s="1"/>
  <c r="D428" i="1"/>
  <c r="H428" i="1" s="1"/>
  <c r="C428" i="1"/>
  <c r="G428" i="1" s="1"/>
  <c r="D427" i="1"/>
  <c r="H427" i="1" s="1"/>
  <c r="C427" i="1"/>
  <c r="G427" i="1" s="1"/>
  <c r="H426" i="1"/>
  <c r="D426" i="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H419" i="1"/>
  <c r="D419" i="1"/>
  <c r="C419" i="1"/>
  <c r="G419" i="1" s="1"/>
  <c r="D418" i="1"/>
  <c r="H418" i="1" s="1"/>
  <c r="C418" i="1"/>
  <c r="G418" i="1" s="1"/>
  <c r="D417" i="1"/>
  <c r="H417" i="1" s="1"/>
  <c r="C417" i="1"/>
  <c r="G417" i="1" s="1"/>
  <c r="H416" i="1"/>
  <c r="D416" i="1"/>
  <c r="C416" i="1"/>
  <c r="G416" i="1" s="1"/>
  <c r="D415" i="1"/>
  <c r="H415" i="1" s="1"/>
  <c r="C415" i="1"/>
  <c r="G415" i="1" s="1"/>
  <c r="D414" i="1"/>
  <c r="H414" i="1" s="1"/>
  <c r="C414" i="1"/>
  <c r="G414" i="1" s="1"/>
  <c r="D413" i="1"/>
  <c r="H413" i="1" s="1"/>
  <c r="C413" i="1"/>
  <c r="G413" i="1" s="1"/>
  <c r="D412" i="1"/>
  <c r="H412" i="1" s="1"/>
  <c r="C412" i="1"/>
  <c r="D411" i="1"/>
  <c r="H411" i="1" s="1"/>
  <c r="C411" i="1"/>
  <c r="H406" i="1"/>
  <c r="D406" i="1"/>
  <c r="C406" i="1"/>
  <c r="G406" i="1" s="1"/>
  <c r="D405" i="1"/>
  <c r="H405" i="1" s="1"/>
  <c r="C405" i="1"/>
  <c r="G405" i="1" s="1"/>
  <c r="D404" i="1"/>
  <c r="H404" i="1" s="1"/>
  <c r="C404" i="1"/>
  <c r="G404" i="1" s="1"/>
  <c r="D402" i="1"/>
  <c r="D401" i="1"/>
  <c r="H401" i="1" s="1"/>
  <c r="C401" i="1"/>
  <c r="G401" i="1" s="1"/>
  <c r="H400" i="1"/>
  <c r="D400" i="1"/>
  <c r="C400" i="1"/>
  <c r="G400" i="1" s="1"/>
  <c r="D399" i="1"/>
  <c r="H399" i="1" s="1"/>
  <c r="C399" i="1"/>
  <c r="G399" i="1" s="1"/>
  <c r="D398" i="1"/>
  <c r="H398" i="1" s="1"/>
  <c r="C398" i="1"/>
  <c r="G398" i="1" s="1"/>
  <c r="H397" i="1"/>
  <c r="D397" i="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H383" i="1"/>
  <c r="D383" i="1"/>
  <c r="C383" i="1"/>
  <c r="G383" i="1" s="1"/>
  <c r="D382" i="1"/>
  <c r="H382" i="1" s="1"/>
  <c r="C382" i="1"/>
  <c r="G382" i="1" s="1"/>
  <c r="D381" i="1"/>
  <c r="H381" i="1" s="1"/>
  <c r="C381" i="1"/>
  <c r="G381" i="1" s="1"/>
  <c r="H380" i="1"/>
  <c r="D380" i="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H372" i="1"/>
  <c r="D372" i="1"/>
  <c r="C372" i="1"/>
  <c r="G372" i="1" s="1"/>
  <c r="D371" i="1"/>
  <c r="H371" i="1" s="1"/>
  <c r="C371" i="1"/>
  <c r="G371" i="1" s="1"/>
  <c r="D370" i="1"/>
  <c r="H370" i="1" s="1"/>
  <c r="C370" i="1"/>
  <c r="G370" i="1" s="1"/>
  <c r="D369" i="1"/>
  <c r="H369" i="1" s="1"/>
  <c r="C369" i="1"/>
  <c r="G369" i="1" s="1"/>
  <c r="D368" i="1"/>
  <c r="H368" i="1" s="1"/>
  <c r="C368" i="1"/>
  <c r="G368" i="1" s="1"/>
  <c r="H367" i="1"/>
  <c r="D367" i="1"/>
  <c r="C367" i="1"/>
  <c r="G367" i="1" s="1"/>
  <c r="D366" i="1"/>
  <c r="H366" i="1" s="1"/>
  <c r="C366" i="1"/>
  <c r="G366" i="1" s="1"/>
  <c r="D365" i="1"/>
  <c r="H365" i="1" s="1"/>
  <c r="C365" i="1"/>
  <c r="G365" i="1" s="1"/>
  <c r="D364" i="1"/>
  <c r="H364" i="1" s="1"/>
  <c r="C364" i="1"/>
  <c r="G364" i="1" s="1"/>
  <c r="H363" i="1"/>
  <c r="D363" i="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H356" i="1"/>
  <c r="D356" i="1"/>
  <c r="C356" i="1"/>
  <c r="G356" i="1" s="1"/>
  <c r="D355" i="1"/>
  <c r="H355" i="1" s="1"/>
  <c r="C355" i="1"/>
  <c r="G355" i="1" s="1"/>
  <c r="D354" i="1"/>
  <c r="H354" i="1" s="1"/>
  <c r="C354" i="1"/>
  <c r="G354" i="1" s="1"/>
  <c r="H353" i="1"/>
  <c r="D353" i="1"/>
  <c r="C353" i="1"/>
  <c r="G353" i="1" s="1"/>
  <c r="D352" i="1"/>
  <c r="H352" i="1" s="1"/>
  <c r="C352" i="1"/>
  <c r="G352" i="1" s="1"/>
  <c r="D351" i="1"/>
  <c r="H351" i="1" s="1"/>
  <c r="C351" i="1"/>
  <c r="G351" i="1" s="1"/>
  <c r="D350" i="1"/>
  <c r="H350" i="1" s="1"/>
  <c r="C350" i="1"/>
  <c r="G350" i="1" s="1"/>
  <c r="D349" i="1"/>
  <c r="H349" i="1" s="1"/>
  <c r="C349" i="1"/>
  <c r="G349" i="1" s="1"/>
  <c r="H348" i="1"/>
  <c r="D348" i="1"/>
  <c r="C348" i="1"/>
  <c r="G348" i="1" s="1"/>
  <c r="D347" i="1"/>
  <c r="H347" i="1" s="1"/>
  <c r="C347" i="1"/>
  <c r="G347" i="1" s="1"/>
  <c r="D346" i="1"/>
  <c r="H346" i="1" s="1"/>
  <c r="C346" i="1"/>
  <c r="G346" i="1" s="1"/>
  <c r="D345" i="1"/>
  <c r="H344" i="1"/>
  <c r="D344" i="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H337" i="1"/>
  <c r="D337" i="1"/>
  <c r="C337" i="1"/>
  <c r="G337" i="1" s="1"/>
  <c r="D336" i="1"/>
  <c r="H336" i="1" s="1"/>
  <c r="C336" i="1"/>
  <c r="G336" i="1" s="1"/>
  <c r="D335" i="1"/>
  <c r="H335" i="1" s="1"/>
  <c r="C335" i="1"/>
  <c r="G335" i="1" s="1"/>
  <c r="D334" i="1"/>
  <c r="H334" i="1" s="1"/>
  <c r="C334" i="1"/>
  <c r="G334" i="1" s="1"/>
  <c r="H333" i="1"/>
  <c r="D333" i="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H327" i="1"/>
  <c r="D327" i="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H320" i="1"/>
  <c r="D320" i="1"/>
  <c r="C320" i="1"/>
  <c r="G320" i="1" s="1"/>
  <c r="D319" i="1"/>
  <c r="H319" i="1" s="1"/>
  <c r="C319" i="1"/>
  <c r="G319" i="1" s="1"/>
  <c r="D318" i="1"/>
  <c r="H318" i="1" s="1"/>
  <c r="C318" i="1"/>
  <c r="G318" i="1" s="1"/>
  <c r="D317" i="1"/>
  <c r="H317" i="1" s="1"/>
  <c r="C317" i="1"/>
  <c r="G317" i="1" s="1"/>
  <c r="H316" i="1"/>
  <c r="D316" i="1"/>
  <c r="C316" i="1"/>
  <c r="G316" i="1" s="1"/>
  <c r="D315" i="1"/>
  <c r="H315" i="1" s="1"/>
  <c r="C315" i="1"/>
  <c r="G315" i="1" s="1"/>
  <c r="D314" i="1"/>
  <c r="H314" i="1" s="1"/>
  <c r="C314" i="1"/>
  <c r="G314" i="1" s="1"/>
  <c r="H313" i="1"/>
  <c r="D313" i="1"/>
  <c r="C313" i="1"/>
  <c r="G313" i="1" s="1"/>
  <c r="D312" i="1"/>
  <c r="H312" i="1" s="1"/>
  <c r="C312" i="1"/>
  <c r="G312" i="1" s="1"/>
  <c r="H311" i="1"/>
  <c r="D311" i="1"/>
  <c r="C311" i="1"/>
  <c r="G311" i="1" s="1"/>
  <c r="D310" i="1"/>
  <c r="H310" i="1" s="1"/>
  <c r="C310" i="1"/>
  <c r="G310" i="1" s="1"/>
  <c r="D309" i="1"/>
  <c r="H309" i="1" s="1"/>
  <c r="C309" i="1"/>
  <c r="G309" i="1" s="1"/>
  <c r="D308" i="1"/>
  <c r="H308" i="1" s="1"/>
  <c r="C308" i="1"/>
  <c r="G308" i="1" s="1"/>
  <c r="D307" i="1"/>
  <c r="H307" i="1" s="1"/>
  <c r="C307" i="1"/>
  <c r="G307" i="1" s="1"/>
  <c r="H306" i="1"/>
  <c r="D306" i="1"/>
  <c r="C306" i="1"/>
  <c r="G306" i="1" s="1"/>
  <c r="D305" i="1"/>
  <c r="H305" i="1" s="1"/>
  <c r="C305" i="1"/>
  <c r="G305" i="1" s="1"/>
  <c r="H304" i="1"/>
  <c r="D304" i="1"/>
  <c r="C304" i="1"/>
  <c r="G304" i="1" s="1"/>
  <c r="D303" i="1"/>
  <c r="H303" i="1" s="1"/>
  <c r="C303" i="1"/>
  <c r="G303" i="1" s="1"/>
  <c r="D302" i="1"/>
  <c r="H302" i="1" s="1"/>
  <c r="C302" i="1"/>
  <c r="G302" i="1" s="1"/>
  <c r="D301" i="1"/>
  <c r="H301" i="1" s="1"/>
  <c r="C301" i="1"/>
  <c r="G301" i="1" s="1"/>
  <c r="H300" i="1"/>
  <c r="D300" i="1"/>
  <c r="C300" i="1"/>
  <c r="G300" i="1" s="1"/>
  <c r="D299" i="1"/>
  <c r="H299" i="1" s="1"/>
  <c r="C299" i="1"/>
  <c r="G299" i="1" s="1"/>
  <c r="D298" i="1"/>
  <c r="H298" i="1" s="1"/>
  <c r="C298" i="1"/>
  <c r="G298" i="1" s="1"/>
  <c r="D297" i="1"/>
  <c r="H297" i="1" s="1"/>
  <c r="C297" i="1"/>
  <c r="G297" i="1" s="1"/>
  <c r="H296" i="1"/>
  <c r="D296" i="1"/>
  <c r="C296" i="1"/>
  <c r="G296" i="1" s="1"/>
  <c r="D295" i="1"/>
  <c r="H295" i="1" s="1"/>
  <c r="C295" i="1"/>
  <c r="G295" i="1" s="1"/>
  <c r="D294" i="1"/>
  <c r="H294" i="1" s="1"/>
  <c r="C294" i="1"/>
  <c r="G294" i="1" s="1"/>
  <c r="D293" i="1"/>
  <c r="H293" i="1" s="1"/>
  <c r="C293" i="1"/>
  <c r="G293" i="1" s="1"/>
  <c r="D292" i="1"/>
  <c r="H292" i="1" s="1"/>
  <c r="C292" i="1"/>
  <c r="G292" i="1" s="1"/>
  <c r="D291" i="1"/>
  <c r="H291" i="1" s="1"/>
  <c r="C291" i="1"/>
  <c r="G291" i="1" s="1"/>
  <c r="D290" i="1"/>
  <c r="H290" i="1" s="1"/>
  <c r="C290" i="1"/>
  <c r="G290" i="1" s="1"/>
  <c r="D289" i="1"/>
  <c r="C289" i="1"/>
  <c r="G289" i="1" s="1"/>
  <c r="D288" i="1"/>
  <c r="C288" i="1"/>
  <c r="G288" i="1" s="1"/>
  <c r="D284" i="1"/>
  <c r="H284" i="1" s="1"/>
  <c r="C284" i="1"/>
  <c r="G284" i="1" s="1"/>
  <c r="D283" i="1"/>
  <c r="H283" i="1" s="1"/>
  <c r="C283" i="1"/>
  <c r="G283" i="1" s="1"/>
  <c r="D282" i="1"/>
  <c r="H282" i="1" s="1"/>
  <c r="C282" i="1"/>
  <c r="G282" i="1" s="1"/>
  <c r="D281" i="1"/>
  <c r="H281" i="1" s="1"/>
  <c r="C281" i="1"/>
  <c r="G281" i="1" s="1"/>
  <c r="H280" i="1"/>
  <c r="D280" i="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H273" i="1"/>
  <c r="D273" i="1"/>
  <c r="C273" i="1"/>
  <c r="G273" i="1" s="1"/>
  <c r="D272" i="1"/>
  <c r="H272" i="1" s="1"/>
  <c r="C272" i="1"/>
  <c r="G272" i="1" s="1"/>
  <c r="D271" i="1"/>
  <c r="H271" i="1" s="1"/>
  <c r="C271" i="1"/>
  <c r="G271" i="1" s="1"/>
  <c r="H270" i="1"/>
  <c r="D270" i="1"/>
  <c r="C270" i="1"/>
  <c r="G270" i="1" s="1"/>
  <c r="D269" i="1"/>
  <c r="H269" i="1" s="1"/>
  <c r="C269" i="1"/>
  <c r="G269" i="1" s="1"/>
  <c r="H268" i="1"/>
  <c r="D268" i="1"/>
  <c r="C268" i="1"/>
  <c r="G268" i="1" s="1"/>
  <c r="D267" i="1"/>
  <c r="H267" i="1" s="1"/>
  <c r="C267" i="1"/>
  <c r="G267" i="1" s="1"/>
  <c r="D266" i="1"/>
  <c r="H266" i="1" s="1"/>
  <c r="C266" i="1"/>
  <c r="G266" i="1" s="1"/>
  <c r="D265" i="1"/>
  <c r="H265" i="1" s="1"/>
  <c r="C265" i="1"/>
  <c r="G265" i="1" s="1"/>
  <c r="D264" i="1"/>
  <c r="H264" i="1" s="1"/>
  <c r="C264" i="1"/>
  <c r="G264" i="1" s="1"/>
  <c r="H263" i="1"/>
  <c r="D263" i="1"/>
  <c r="C263" i="1"/>
  <c r="G263" i="1" s="1"/>
  <c r="D262" i="1"/>
  <c r="H262" i="1" s="1"/>
  <c r="C262" i="1"/>
  <c r="G262" i="1" s="1"/>
  <c r="D261" i="1"/>
  <c r="H261" i="1" s="1"/>
  <c r="C261" i="1"/>
  <c r="G261" i="1" s="1"/>
  <c r="D260" i="1"/>
  <c r="H260" i="1" s="1"/>
  <c r="C260" i="1"/>
  <c r="G260" i="1" s="1"/>
  <c r="D259" i="1"/>
  <c r="D258" i="1"/>
  <c r="H258" i="1" s="1"/>
  <c r="C258" i="1"/>
  <c r="G258" i="1" s="1"/>
  <c r="D257" i="1"/>
  <c r="H257" i="1" s="1"/>
  <c r="C257" i="1"/>
  <c r="G257" i="1" s="1"/>
  <c r="H256" i="1"/>
  <c r="D256" i="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H247" i="1"/>
  <c r="D247" i="1"/>
  <c r="C247" i="1"/>
  <c r="G247" i="1" s="1"/>
  <c r="D246" i="1"/>
  <c r="H246" i="1" s="1"/>
  <c r="C246" i="1"/>
  <c r="G246" i="1" s="1"/>
  <c r="D245" i="1"/>
  <c r="H245" i="1" s="1"/>
  <c r="C245" i="1"/>
  <c r="G245" i="1" s="1"/>
  <c r="H244" i="1"/>
  <c r="D244" i="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H238" i="1"/>
  <c r="D238" i="1"/>
  <c r="C238" i="1"/>
  <c r="G238" i="1" s="1"/>
  <c r="D237" i="1"/>
  <c r="H237" i="1" s="1"/>
  <c r="C237" i="1"/>
  <c r="G237" i="1" s="1"/>
  <c r="D236" i="1"/>
  <c r="H236" i="1" s="1"/>
  <c r="C236" i="1"/>
  <c r="G236" i="1" s="1"/>
  <c r="H235" i="1"/>
  <c r="D235" i="1"/>
  <c r="C235" i="1"/>
  <c r="G235" i="1" s="1"/>
  <c r="D234" i="1"/>
  <c r="H234" i="1" s="1"/>
  <c r="C234" i="1"/>
  <c r="G234" i="1" s="1"/>
  <c r="D233" i="1"/>
  <c r="H233" i="1" s="1"/>
  <c r="C233" i="1"/>
  <c r="G233" i="1" s="1"/>
  <c r="D232" i="1"/>
  <c r="H232" i="1" s="1"/>
  <c r="C232" i="1"/>
  <c r="G232" i="1" s="1"/>
  <c r="H231" i="1"/>
  <c r="D231" i="1"/>
  <c r="C231" i="1"/>
  <c r="G231" i="1" s="1"/>
  <c r="D230" i="1"/>
  <c r="H230" i="1" s="1"/>
  <c r="C230" i="1"/>
  <c r="G230" i="1" s="1"/>
  <c r="D229" i="1"/>
  <c r="H229" i="1" s="1"/>
  <c r="C229" i="1"/>
  <c r="G229" i="1" s="1"/>
  <c r="D228" i="1"/>
  <c r="H228" i="1" s="1"/>
  <c r="C228" i="1"/>
  <c r="G228" i="1" s="1"/>
  <c r="D227" i="1"/>
  <c r="H227" i="1" s="1"/>
  <c r="C227" i="1"/>
  <c r="G227" i="1" s="1"/>
  <c r="H226" i="1"/>
  <c r="D226" i="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C220" i="1"/>
  <c r="D219" i="1"/>
  <c r="H219" i="1" s="1"/>
  <c r="C219" i="1"/>
  <c r="G219" i="1" s="1"/>
  <c r="H218" i="1"/>
  <c r="D218" i="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D210" i="1"/>
  <c r="H210" i="1" s="1"/>
  <c r="C210" i="1"/>
  <c r="G210" i="1" s="1"/>
  <c r="H209" i="1"/>
  <c r="D209" i="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H203" i="1"/>
  <c r="D203" i="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H190" i="1"/>
  <c r="D190" i="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H183" i="1"/>
  <c r="D183" i="1"/>
  <c r="C183" i="1"/>
  <c r="G183" i="1" s="1"/>
  <c r="D182" i="1"/>
  <c r="H182" i="1" s="1"/>
  <c r="C182" i="1"/>
  <c r="G182" i="1" s="1"/>
  <c r="D181" i="1"/>
  <c r="H181" i="1" s="1"/>
  <c r="C181" i="1"/>
  <c r="G181" i="1" s="1"/>
  <c r="H180" i="1"/>
  <c r="D180" i="1"/>
  <c r="C180" i="1"/>
  <c r="G180" i="1" s="1"/>
  <c r="D179" i="1"/>
  <c r="H179" i="1" s="1"/>
  <c r="C179" i="1"/>
  <c r="G179" i="1" s="1"/>
  <c r="D178" i="1"/>
  <c r="H178" i="1" s="1"/>
  <c r="C178" i="1"/>
  <c r="G178" i="1" s="1"/>
  <c r="D177" i="1"/>
  <c r="H177" i="1" s="1"/>
  <c r="C177" i="1"/>
  <c r="G177" i="1" s="1"/>
  <c r="D176" i="1"/>
  <c r="H176" i="1" s="1"/>
  <c r="C176" i="1"/>
  <c r="G176" i="1" s="1"/>
  <c r="H175" i="1"/>
  <c r="D175" i="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H169" i="1"/>
  <c r="D169" i="1"/>
  <c r="C169" i="1"/>
  <c r="G169" i="1" s="1"/>
  <c r="D168" i="1"/>
  <c r="H168" i="1" s="1"/>
  <c r="C168" i="1"/>
  <c r="G168" i="1" s="1"/>
  <c r="D167" i="1"/>
  <c r="H167" i="1" s="1"/>
  <c r="C167" i="1"/>
  <c r="G167" i="1" s="1"/>
  <c r="D166" i="1"/>
  <c r="H166" i="1" s="1"/>
  <c r="C166" i="1"/>
  <c r="G166" i="1" s="1"/>
  <c r="H165" i="1"/>
  <c r="D165" i="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D159" i="1"/>
  <c r="H158" i="1"/>
  <c r="D158" i="1"/>
  <c r="C158" i="1"/>
  <c r="G158" i="1" s="1"/>
  <c r="D157" i="1"/>
  <c r="H157" i="1" s="1"/>
  <c r="C157" i="1"/>
  <c r="G157" i="1" s="1"/>
  <c r="D156" i="1"/>
  <c r="H156" i="1" s="1"/>
  <c r="C156" i="1"/>
  <c r="G156" i="1" s="1"/>
  <c r="D155" i="1"/>
  <c r="H155" i="1" s="1"/>
  <c r="C155" i="1"/>
  <c r="G155" i="1" s="1"/>
  <c r="D154" i="1"/>
  <c r="H154" i="1" s="1"/>
  <c r="C154" i="1"/>
  <c r="G154" i="1" s="1"/>
  <c r="H153" i="1"/>
  <c r="D153" i="1"/>
  <c r="C153" i="1"/>
  <c r="G153" i="1" s="1"/>
  <c r="D152" i="1"/>
  <c r="H152" i="1" s="1"/>
  <c r="C152" i="1"/>
  <c r="G152" i="1" s="1"/>
  <c r="D151" i="1"/>
  <c r="H151" i="1" s="1"/>
  <c r="C151" i="1"/>
  <c r="G151" i="1" s="1"/>
  <c r="H150" i="1"/>
  <c r="D150" i="1"/>
  <c r="C150" i="1"/>
  <c r="G150" i="1" s="1"/>
  <c r="D149" i="1"/>
  <c r="H149" i="1" s="1"/>
  <c r="C149" i="1"/>
  <c r="G149" i="1" s="1"/>
  <c r="D148" i="1"/>
  <c r="H148" i="1" s="1"/>
  <c r="C148" i="1"/>
  <c r="G148" i="1" s="1"/>
  <c r="H146" i="1"/>
  <c r="D146" i="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H139" i="1"/>
  <c r="D139" i="1"/>
  <c r="C139" i="1"/>
  <c r="G139" i="1" s="1"/>
  <c r="D138" i="1"/>
  <c r="H138" i="1" s="1"/>
  <c r="C138" i="1"/>
  <c r="G138" i="1" s="1"/>
  <c r="D137" i="1"/>
  <c r="H137" i="1" s="1"/>
  <c r="C137" i="1"/>
  <c r="G137" i="1" s="1"/>
  <c r="D136" i="1"/>
  <c r="H136" i="1" s="1"/>
  <c r="C136" i="1"/>
  <c r="G136" i="1" s="1"/>
  <c r="D135" i="1"/>
  <c r="H134" i="1"/>
  <c r="D134" i="1"/>
  <c r="C134" i="1"/>
  <c r="G134" i="1" s="1"/>
  <c r="D133" i="1"/>
  <c r="H133" i="1" s="1"/>
  <c r="C133" i="1"/>
  <c r="G133" i="1" s="1"/>
  <c r="D132" i="1"/>
  <c r="H132" i="1" s="1"/>
  <c r="C132" i="1"/>
  <c r="G132" i="1" s="1"/>
  <c r="D131" i="1"/>
  <c r="H131" i="1" s="1"/>
  <c r="C131" i="1"/>
  <c r="D130" i="1"/>
  <c r="H130" i="1" s="1"/>
  <c r="C130" i="1"/>
  <c r="G130" i="1" s="1"/>
  <c r="D129" i="1"/>
  <c r="D128" i="1"/>
  <c r="H128" i="1" s="1"/>
  <c r="C128" i="1"/>
  <c r="G128" i="1" s="1"/>
  <c r="H127" i="1"/>
  <c r="D127" i="1"/>
  <c r="C127" i="1"/>
  <c r="G127" i="1" s="1"/>
  <c r="D126" i="1"/>
  <c r="H126" i="1" s="1"/>
  <c r="C126" i="1"/>
  <c r="G126" i="1" s="1"/>
  <c r="D125" i="1"/>
  <c r="H125" i="1" s="1"/>
  <c r="C125" i="1"/>
  <c r="G125" i="1" s="1"/>
  <c r="D124" i="1"/>
  <c r="H124" i="1" s="1"/>
  <c r="C124" i="1"/>
  <c r="G124" i="1" s="1"/>
  <c r="D123" i="1"/>
  <c r="H123" i="1" s="1"/>
  <c r="C123" i="1"/>
  <c r="G123" i="1" s="1"/>
  <c r="H122" i="1"/>
  <c r="D122" i="1"/>
  <c r="C122" i="1"/>
  <c r="G122" i="1" s="1"/>
  <c r="D121" i="1"/>
  <c r="H121" i="1" s="1"/>
  <c r="C121" i="1"/>
  <c r="G121" i="1" s="1"/>
  <c r="D120" i="1"/>
  <c r="H120" i="1" s="1"/>
  <c r="C120" i="1"/>
  <c r="G120" i="1" s="1"/>
  <c r="D119" i="1"/>
  <c r="H119" i="1" s="1"/>
  <c r="C119" i="1"/>
  <c r="G119" i="1" s="1"/>
  <c r="D118" i="1"/>
  <c r="H118" i="1" s="1"/>
  <c r="C118" i="1"/>
  <c r="G118" i="1" s="1"/>
  <c r="H117" i="1"/>
  <c r="D117" i="1"/>
  <c r="C117" i="1"/>
  <c r="G117" i="1" s="1"/>
  <c r="D116" i="1"/>
  <c r="H116" i="1" s="1"/>
  <c r="C116" i="1"/>
  <c r="G116" i="1" s="1"/>
  <c r="H115" i="1"/>
  <c r="D115" i="1"/>
  <c r="C115" i="1"/>
  <c r="G115" i="1" s="1"/>
  <c r="D114" i="1"/>
  <c r="H114" i="1" s="1"/>
  <c r="C114" i="1"/>
  <c r="G114" i="1" s="1"/>
  <c r="D113" i="1"/>
  <c r="H113" i="1" s="1"/>
  <c r="C113" i="1"/>
  <c r="G113" i="1" s="1"/>
  <c r="H112" i="1"/>
  <c r="D112" i="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H104" i="1"/>
  <c r="D104" i="1"/>
  <c r="C104" i="1"/>
  <c r="G104" i="1" s="1"/>
  <c r="D103" i="1"/>
  <c r="H103" i="1" s="1"/>
  <c r="C103" i="1"/>
  <c r="G103" i="1" s="1"/>
  <c r="D102" i="1"/>
  <c r="H102" i="1" s="1"/>
  <c r="C102" i="1"/>
  <c r="G102" i="1" s="1"/>
  <c r="D101" i="1"/>
  <c r="H101" i="1" s="1"/>
  <c r="C101" i="1"/>
  <c r="G101" i="1" s="1"/>
  <c r="D100" i="1"/>
  <c r="H100" i="1" s="1"/>
  <c r="C100" i="1"/>
  <c r="G100" i="1" s="1"/>
  <c r="H99" i="1"/>
  <c r="D99" i="1"/>
  <c r="C99" i="1"/>
  <c r="G99" i="1" s="1"/>
  <c r="D98" i="1"/>
  <c r="H98" i="1" s="1"/>
  <c r="C98" i="1"/>
  <c r="G98" i="1" s="1"/>
  <c r="D97" i="1"/>
  <c r="H97" i="1" s="1"/>
  <c r="C97" i="1"/>
  <c r="G97" i="1" s="1"/>
  <c r="H96" i="1"/>
  <c r="D96" i="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H89" i="1"/>
  <c r="D89" i="1"/>
  <c r="C89" i="1"/>
  <c r="G89" i="1" s="1"/>
  <c r="D88" i="1"/>
  <c r="H88" i="1" s="1"/>
  <c r="C88" i="1"/>
  <c r="G88" i="1" s="1"/>
  <c r="D87" i="1"/>
  <c r="H87" i="1" s="1"/>
  <c r="C87" i="1"/>
  <c r="G87" i="1" s="1"/>
  <c r="D86" i="1"/>
  <c r="H86" i="1" s="1"/>
  <c r="C86" i="1"/>
  <c r="G86" i="1" s="1"/>
  <c r="H85" i="1"/>
  <c r="D85" i="1"/>
  <c r="C85" i="1"/>
  <c r="G85" i="1" s="1"/>
  <c r="D84" i="1"/>
  <c r="H84" i="1" s="1"/>
  <c r="C84" i="1"/>
  <c r="G84" i="1" s="1"/>
  <c r="D83" i="1"/>
  <c r="H83" i="1" s="1"/>
  <c r="C83" i="1"/>
  <c r="G83" i="1" s="1"/>
  <c r="H82" i="1"/>
  <c r="D82" i="1"/>
  <c r="C82" i="1"/>
  <c r="G82" i="1" s="1"/>
  <c r="D81" i="1"/>
  <c r="H81" i="1" s="1"/>
  <c r="C81" i="1"/>
  <c r="G81" i="1" s="1"/>
  <c r="D80" i="1"/>
  <c r="H80" i="1" s="1"/>
  <c r="C80" i="1"/>
  <c r="G80" i="1" s="1"/>
  <c r="D79" i="1"/>
  <c r="H79" i="1" s="1"/>
  <c r="C79" i="1"/>
  <c r="G79" i="1" s="1"/>
  <c r="D78" i="1"/>
  <c r="H78" i="1" s="1"/>
  <c r="C78" i="1"/>
  <c r="G78" i="1" s="1"/>
  <c r="D77" i="1"/>
  <c r="H77" i="1" s="1"/>
  <c r="C77" i="1"/>
  <c r="G77" i="1" s="1"/>
  <c r="H76" i="1"/>
  <c r="D76" i="1"/>
  <c r="C76" i="1"/>
  <c r="G76" i="1" s="1"/>
  <c r="D75" i="1"/>
  <c r="H75" i="1" s="1"/>
  <c r="C75" i="1"/>
  <c r="G75" i="1" s="1"/>
  <c r="D74" i="1"/>
  <c r="H74" i="1" s="1"/>
  <c r="C74" i="1"/>
  <c r="G74" i="1" s="1"/>
  <c r="D73" i="1"/>
  <c r="H73" i="1" s="1"/>
  <c r="C73" i="1"/>
  <c r="G73" i="1" s="1"/>
  <c r="H72" i="1"/>
  <c r="D72" i="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H63" i="1"/>
  <c r="D63" i="1"/>
  <c r="C63" i="1"/>
  <c r="G63" i="1" s="1"/>
  <c r="D62" i="1"/>
  <c r="H62" i="1" s="1"/>
  <c r="C62" i="1"/>
  <c r="G62" i="1" s="1"/>
  <c r="D61" i="1"/>
  <c r="H61" i="1" s="1"/>
  <c r="C61" i="1"/>
  <c r="G61" i="1" s="1"/>
  <c r="D60" i="1"/>
  <c r="H60" i="1" s="1"/>
  <c r="C60" i="1"/>
  <c r="G60" i="1" s="1"/>
  <c r="D59" i="1"/>
  <c r="H59" i="1" s="1"/>
  <c r="C59" i="1"/>
  <c r="G59" i="1" s="1"/>
  <c r="D58" i="1"/>
  <c r="H58" i="1" s="1"/>
  <c r="C58" i="1"/>
  <c r="G58" i="1" s="1"/>
  <c r="H57" i="1"/>
  <c r="D57" i="1"/>
  <c r="C57" i="1"/>
  <c r="G57" i="1" s="1"/>
  <c r="D56" i="1"/>
  <c r="H56" i="1" s="1"/>
  <c r="C56" i="1"/>
  <c r="G56" i="1" s="1"/>
  <c r="D55" i="1"/>
  <c r="H55" i="1" s="1"/>
  <c r="C55" i="1"/>
  <c r="G55" i="1" s="1"/>
  <c r="D54" i="1"/>
  <c r="H54" i="1" s="1"/>
  <c r="C54" i="1"/>
  <c r="G54" i="1" s="1"/>
  <c r="H53" i="1"/>
  <c r="D53" i="1"/>
  <c r="C53" i="1"/>
  <c r="G53" i="1" s="1"/>
  <c r="D52" i="1"/>
  <c r="H52" i="1" s="1"/>
  <c r="C52" i="1"/>
  <c r="G52" i="1" s="1"/>
  <c r="D51" i="1"/>
  <c r="H51" i="1" s="1"/>
  <c r="C51" i="1"/>
  <c r="G51" i="1" s="1"/>
  <c r="D50" i="1"/>
  <c r="H50" i="1" s="1"/>
  <c r="C50" i="1"/>
  <c r="G50" i="1" s="1"/>
  <c r="D49" i="1"/>
  <c r="H49" i="1" s="1"/>
  <c r="C49" i="1"/>
  <c r="G49" i="1" s="1"/>
  <c r="H48" i="1"/>
  <c r="D48" i="1"/>
  <c r="C48" i="1"/>
  <c r="G48" i="1" s="1"/>
  <c r="D47" i="1"/>
  <c r="H47" i="1" s="1"/>
  <c r="C47" i="1"/>
  <c r="G47" i="1" s="1"/>
  <c r="D46" i="1"/>
  <c r="H46" i="1" s="1"/>
  <c r="C46" i="1"/>
  <c r="G46" i="1" s="1"/>
  <c r="D45" i="1"/>
  <c r="H45" i="1" s="1"/>
  <c r="C45" i="1"/>
  <c r="G45" i="1" s="1"/>
  <c r="D44" i="1"/>
  <c r="H44" i="1" s="1"/>
  <c r="C44" i="1"/>
  <c r="G44" i="1" s="1"/>
  <c r="D43" i="1"/>
  <c r="H43" i="1" s="1"/>
  <c r="C43" i="1"/>
  <c r="G43" i="1" s="1"/>
  <c r="D42" i="1"/>
  <c r="H42" i="1" s="1"/>
  <c r="C42" i="1"/>
  <c r="G42" i="1" s="1"/>
  <c r="D41" i="1"/>
  <c r="H41" i="1" s="1"/>
  <c r="C41" i="1"/>
  <c r="G41" i="1" s="1"/>
  <c r="H40" i="1"/>
  <c r="D40" i="1"/>
  <c r="C40" i="1"/>
  <c r="G40" i="1" s="1"/>
  <c r="D39" i="1"/>
  <c r="H39" i="1" s="1"/>
  <c r="C39" i="1"/>
  <c r="G39" i="1" s="1"/>
  <c r="D38" i="1"/>
  <c r="H38" i="1" s="1"/>
  <c r="C38" i="1"/>
  <c r="G38" i="1" s="1"/>
  <c r="H37" i="1"/>
  <c r="D37" i="1"/>
  <c r="C37" i="1"/>
  <c r="G37" i="1" s="1"/>
  <c r="D36" i="1"/>
  <c r="H36" i="1" s="1"/>
  <c r="C36" i="1"/>
  <c r="G36" i="1" s="1"/>
  <c r="D35" i="1"/>
  <c r="H35" i="1" s="1"/>
  <c r="C35" i="1"/>
  <c r="G35" i="1" s="1"/>
  <c r="H34" i="1"/>
  <c r="D34" i="1"/>
  <c r="C34" i="1"/>
  <c r="G34" i="1" s="1"/>
  <c r="D33" i="1"/>
  <c r="H33" i="1" s="1"/>
  <c r="C33" i="1"/>
  <c r="G33" i="1" s="1"/>
  <c r="D32" i="1"/>
  <c r="H32" i="1" s="1"/>
  <c r="C32" i="1"/>
  <c r="G32" i="1" s="1"/>
  <c r="D31" i="1"/>
  <c r="H31" i="1" s="1"/>
  <c r="C31" i="1"/>
  <c r="G31" i="1" s="1"/>
  <c r="D30" i="1"/>
  <c r="H30" i="1" s="1"/>
  <c r="C30" i="1"/>
  <c r="G30" i="1" s="1"/>
  <c r="D29" i="1"/>
  <c r="H29" i="1" s="1"/>
  <c r="C29" i="1"/>
  <c r="G29" i="1" s="1"/>
  <c r="H28" i="1"/>
  <c r="D28" i="1"/>
  <c r="C28" i="1"/>
  <c r="G28" i="1" s="1"/>
  <c r="D27" i="1"/>
  <c r="H27" i="1" s="1"/>
  <c r="C27" i="1"/>
  <c r="G27" i="1" s="1"/>
  <c r="D26" i="1"/>
  <c r="H26" i="1" s="1"/>
  <c r="C26" i="1"/>
  <c r="G26" i="1" s="1"/>
  <c r="D25" i="1"/>
  <c r="H25" i="1" s="1"/>
  <c r="C25" i="1"/>
  <c r="G25" i="1" s="1"/>
  <c r="D24" i="1"/>
  <c r="H24" i="1" s="1"/>
  <c r="C24" i="1"/>
  <c r="G24" i="1" s="1"/>
  <c r="H23" i="1"/>
  <c r="D23" i="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H15" i="1"/>
  <c r="D15" i="1"/>
  <c r="C15" i="1"/>
  <c r="G15" i="1" s="1"/>
  <c r="D14" i="1"/>
  <c r="H14" i="1" s="1"/>
  <c r="C14" i="1"/>
  <c r="G14" i="1" s="1"/>
  <c r="D13" i="1"/>
  <c r="H13" i="1" s="1"/>
  <c r="C13" i="1"/>
  <c r="G13" i="1" s="1"/>
  <c r="D12" i="1"/>
  <c r="H12" i="1" s="1"/>
  <c r="C12" i="1"/>
  <c r="G12" i="1" s="1"/>
  <c r="D11" i="1"/>
  <c r="H11" i="1" s="1"/>
  <c r="C11" i="1"/>
  <c r="G11" i="1" s="1"/>
  <c r="H10" i="1"/>
  <c r="D10" i="1"/>
  <c r="C10" i="1"/>
  <c r="G10" i="1" s="1"/>
  <c r="D9" i="1"/>
  <c r="H9" i="1" s="1"/>
  <c r="C9" i="1"/>
  <c r="G9" i="1" s="1"/>
  <c r="D8" i="1"/>
  <c r="H8" i="1" s="1"/>
  <c r="C8" i="1"/>
  <c r="G8" i="1" s="1"/>
  <c r="D7" i="1"/>
  <c r="H7" i="1" s="1"/>
  <c r="C7" i="1"/>
  <c r="G7" i="1" s="1"/>
  <c r="D6" i="1"/>
  <c r="H6" i="1" s="1"/>
  <c r="C6" i="1"/>
  <c r="G6" i="1" s="1"/>
  <c r="H5" i="1"/>
  <c r="D5" i="1"/>
  <c r="C5" i="1"/>
  <c r="G5" i="1" s="1"/>
  <c r="D4" i="1"/>
  <c r="H4" i="1" s="1"/>
  <c r="C4" i="1"/>
  <c r="G4" i="1" s="1"/>
  <c r="D3" i="1"/>
  <c r="E300" i="9" l="1"/>
  <c r="B300" i="9" s="1"/>
  <c r="E27" i="9"/>
  <c r="B27" i="9" s="1"/>
  <c r="F215" i="9"/>
  <c r="E294" i="9"/>
  <c r="B294" i="9" s="1"/>
  <c r="B215" i="9"/>
  <c r="E237" i="5"/>
  <c r="H1228" i="1"/>
  <c r="D245" i="5"/>
  <c r="D237" i="5" s="1"/>
  <c r="H1224" i="1"/>
  <c r="H1223" i="1"/>
  <c r="H289" i="1"/>
  <c r="H288" i="1"/>
  <c r="D644" i="4"/>
  <c r="E273" i="9"/>
  <c r="B273" i="9" s="1"/>
  <c r="G412" i="1"/>
  <c r="G411" i="1"/>
  <c r="E644" i="4"/>
  <c r="D638" i="1" s="1"/>
  <c r="E224" i="4"/>
  <c r="D220" i="1" s="1"/>
  <c r="H220" i="1" s="1"/>
  <c r="E151" i="4"/>
  <c r="G131"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H556"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H1070"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99" i="1"/>
  <c r="G1314" i="1"/>
  <c r="H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E6" i="4"/>
  <c r="G1445" i="1"/>
  <c r="H1446" i="1"/>
  <c r="I1446" i="1" s="1"/>
  <c r="J1446" i="1"/>
  <c r="H1447" i="1"/>
  <c r="I1447" i="1" s="1"/>
  <c r="J1447" i="1"/>
  <c r="H1448" i="1"/>
  <c r="I1448" i="1" s="1"/>
  <c r="J1448" i="1"/>
  <c r="H1449" i="1"/>
  <c r="I1449" i="1" s="1"/>
  <c r="J1449" i="1"/>
  <c r="H1450" i="1"/>
  <c r="I1450" i="1" s="1"/>
  <c r="J1450" i="1"/>
  <c r="H1451" i="1"/>
  <c r="I1451" i="1" s="1"/>
  <c r="J1451" i="1"/>
  <c r="H1452" i="1"/>
  <c r="I1452" i="1" s="1"/>
  <c r="J1452" i="1"/>
  <c r="H1453" i="1"/>
  <c r="H1454" i="1"/>
  <c r="H1455" i="1"/>
  <c r="I1455" i="1" s="1"/>
  <c r="J1455" i="1"/>
  <c r="H1456" i="1"/>
  <c r="I1456" i="1" s="1"/>
  <c r="J1456" i="1"/>
  <c r="H1457" i="1"/>
  <c r="I1457" i="1" s="1"/>
  <c r="J1457" i="1"/>
  <c r="H1458" i="1"/>
  <c r="I1458" i="1" s="1"/>
  <c r="J1458" i="1"/>
  <c r="H1459" i="1"/>
  <c r="I1459" i="1" s="1"/>
  <c r="J1459" i="1"/>
  <c r="H1460" i="1"/>
  <c r="I1460" i="1" s="1"/>
  <c r="J1460" i="1"/>
  <c r="H1461" i="1"/>
  <c r="H1462" i="1"/>
  <c r="I1462" i="1" s="1"/>
  <c r="J1462" i="1"/>
  <c r="H1463" i="1"/>
  <c r="I1463" i="1" s="1"/>
  <c r="J1463" i="1"/>
  <c r="H1464" i="1"/>
  <c r="I1464" i="1" s="1"/>
  <c r="J1464" i="1"/>
  <c r="H1465" i="1"/>
  <c r="I1465" i="1" s="1"/>
  <c r="J1465" i="1"/>
  <c r="H1466" i="1"/>
  <c r="I1466" i="1" s="1"/>
  <c r="J1466" i="1"/>
  <c r="H1467" i="1"/>
  <c r="I1467" i="1" s="1"/>
  <c r="J1467" i="1"/>
  <c r="H1468" i="1"/>
  <c r="I1468" i="1" s="1"/>
  <c r="J1468" i="1"/>
  <c r="H1469" i="1"/>
  <c r="H1470" i="1"/>
  <c r="H1471" i="1"/>
  <c r="I1471" i="1" s="1"/>
  <c r="J1471" i="1"/>
  <c r="H1472" i="1"/>
  <c r="I1472" i="1" s="1"/>
  <c r="J1472" i="1"/>
  <c r="H1473" i="1"/>
  <c r="I1473" i="1" s="1"/>
  <c r="J1473" i="1"/>
  <c r="H1474" i="1"/>
  <c r="I1474" i="1" s="1"/>
  <c r="J1474" i="1"/>
  <c r="H1475" i="1"/>
  <c r="H1476" i="1"/>
  <c r="I1476" i="1" s="1"/>
  <c r="J1476" i="1"/>
  <c r="H1477" i="1"/>
  <c r="I1477" i="1" s="1"/>
  <c r="J1477" i="1"/>
  <c r="H1478" i="1"/>
  <c r="I1478" i="1" s="1"/>
  <c r="J1478" i="1"/>
  <c r="H1479" i="1"/>
  <c r="I1479" i="1" s="1"/>
  <c r="J1479"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D7" i="4"/>
  <c r="D133" i="4"/>
  <c r="F351" i="4"/>
  <c r="D350" i="4"/>
  <c r="F643" i="4"/>
  <c r="F118" i="5"/>
  <c r="D68" i="5"/>
  <c r="G308" i="9"/>
  <c r="E308" i="9" s="1"/>
  <c r="B308" i="9" s="1"/>
  <c r="F177" i="5"/>
  <c r="D176" i="5"/>
  <c r="D42" i="8"/>
  <c r="H1439" i="1"/>
  <c r="I1439" i="1" s="1"/>
  <c r="H1440" i="1"/>
  <c r="I1440" i="1" s="1"/>
  <c r="H1441" i="1"/>
  <c r="I1441" i="1" s="1"/>
  <c r="H1442" i="1"/>
  <c r="I1442" i="1" s="1"/>
  <c r="H1443" i="1"/>
  <c r="I1443" i="1" s="1"/>
  <c r="H1444" i="1"/>
  <c r="I1444" i="1" s="1"/>
  <c r="H1480" i="1"/>
  <c r="F140" i="4"/>
  <c r="D139" i="4"/>
  <c r="D407" i="4"/>
  <c r="E408" i="4"/>
  <c r="D403" i="1" s="1"/>
  <c r="D163" i="4"/>
  <c r="D215" i="4"/>
  <c r="D263" i="4"/>
  <c r="F298" i="4"/>
  <c r="F352" i="4"/>
  <c r="F364" i="4"/>
  <c r="F416" i="4"/>
  <c r="F603" i="4"/>
  <c r="D635" i="4"/>
  <c r="D7" i="5"/>
  <c r="F119" i="5"/>
  <c r="F135" i="5"/>
  <c r="F149" i="5"/>
  <c r="F180" i="5"/>
  <c r="E310" i="9"/>
  <c r="B310" i="9" s="1"/>
  <c r="F190" i="5"/>
  <c r="E311" i="9"/>
  <c r="B311" i="9" s="1"/>
  <c r="F206" i="5"/>
  <c r="F238" i="5"/>
  <c r="F246" i="5"/>
  <c r="G318" i="9"/>
  <c r="E318" i="9" s="1"/>
  <c r="F5" i="6"/>
  <c r="F115" i="6"/>
  <c r="D141" i="6"/>
  <c r="G281" i="9"/>
  <c r="E281" i="9" s="1"/>
  <c r="B281" i="9" s="1"/>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99" i="9"/>
  <c r="E199" i="9" s="1"/>
  <c r="B199" i="9" s="1"/>
  <c r="G197" i="9"/>
  <c r="E197" i="9" s="1"/>
  <c r="B197" i="9" s="1"/>
  <c r="G195" i="9"/>
  <c r="E195" i="9" s="1"/>
  <c r="B195" i="9" s="1"/>
  <c r="G193" i="9"/>
  <c r="E193" i="9" s="1"/>
  <c r="B193"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I10" i="9"/>
  <c r="G198" i="9"/>
  <c r="E198" i="9" s="1"/>
  <c r="B198" i="9" s="1"/>
  <c r="G196" i="9"/>
  <c r="E196" i="9" s="1"/>
  <c r="B196" i="9" s="1"/>
  <c r="G194" i="9"/>
  <c r="E194" i="9" s="1"/>
  <c r="B194" i="9" s="1"/>
  <c r="L192" i="9"/>
  <c r="F192" i="9" s="1"/>
  <c r="G166" i="9"/>
  <c r="E166" i="9" s="1"/>
  <c r="B166" i="9" s="1"/>
  <c r="H165" i="9"/>
  <c r="G21" i="9"/>
  <c r="H21" i="9"/>
  <c r="F152" i="4"/>
  <c r="F417" i="4"/>
  <c r="F528" i="4"/>
  <c r="E290" i="9"/>
  <c r="B290" i="9" s="1"/>
  <c r="F88" i="5"/>
  <c r="E176" i="5"/>
  <c r="G316" i="9"/>
  <c r="E316" i="9" s="1"/>
  <c r="H19" i="9"/>
  <c r="E19" i="9" s="1"/>
  <c r="B19" i="9" s="1"/>
  <c r="B233" i="9"/>
  <c r="B235" i="9"/>
  <c r="B237" i="9"/>
  <c r="B239" i="9"/>
  <c r="B241" i="9"/>
  <c r="B243" i="9"/>
  <c r="B245" i="9"/>
  <c r="B247" i="9"/>
  <c r="B249" i="9"/>
  <c r="B251" i="9"/>
  <c r="B253" i="9"/>
  <c r="B255" i="9"/>
  <c r="B257" i="9"/>
  <c r="B259" i="9"/>
  <c r="B261" i="9"/>
  <c r="B263" i="9"/>
  <c r="B265" i="9"/>
  <c r="B267" i="9"/>
  <c r="B269" i="9"/>
  <c r="B271" i="9"/>
  <c r="I23" i="3" l="1"/>
  <c r="D1214" i="1"/>
  <c r="F237" i="5"/>
  <c r="H23" i="3"/>
  <c r="C1214" i="1"/>
  <c r="F245" i="5"/>
  <c r="C1222" i="1"/>
  <c r="F644" i="4"/>
  <c r="C638" i="1"/>
  <c r="H638" i="1" s="1"/>
  <c r="G638" i="1"/>
  <c r="E289" i="4"/>
  <c r="I17" i="3"/>
  <c r="D147" i="1"/>
  <c r="G220" i="1"/>
  <c r="E175" i="5"/>
  <c r="I22" i="3"/>
  <c r="D1153" i="1"/>
  <c r="B192" i="9"/>
  <c r="B318" i="9"/>
  <c r="E317" i="9"/>
  <c r="F635" i="4"/>
  <c r="C629" i="1"/>
  <c r="F263" i="4"/>
  <c r="C259" i="1"/>
  <c r="F163" i="4"/>
  <c r="C159" i="1"/>
  <c r="D151" i="4"/>
  <c r="K1451" i="9"/>
  <c r="G314" i="9"/>
  <c r="E314" i="9" s="1"/>
  <c r="B314" i="9" s="1"/>
  <c r="I34" i="3"/>
  <c r="C1517" i="1"/>
  <c r="D175" i="5"/>
  <c r="F176" i="5"/>
  <c r="H22" i="3"/>
  <c r="C1153" i="1"/>
  <c r="D408" i="4"/>
  <c r="F350" i="4"/>
  <c r="C345" i="1"/>
  <c r="F133" i="4"/>
  <c r="C129" i="1"/>
  <c r="E412" i="4"/>
  <c r="E290" i="4"/>
  <c r="D286" i="1" s="1"/>
  <c r="I16" i="3"/>
  <c r="D2" i="1"/>
  <c r="B316" i="9"/>
  <c r="E315" i="9"/>
  <c r="I10" i="3" s="1"/>
  <c r="E21" i="9"/>
  <c r="E165" i="9"/>
  <c r="B165" i="9" s="1"/>
  <c r="F213" i="9"/>
  <c r="F141" i="6"/>
  <c r="H28" i="3"/>
  <c r="C1435" i="1"/>
  <c r="D6" i="5"/>
  <c r="F7" i="5"/>
  <c r="H20" i="3"/>
  <c r="C985" i="1"/>
  <c r="F215" i="4"/>
  <c r="C211" i="1"/>
  <c r="F407" i="4"/>
  <c r="C402" i="1"/>
  <c r="F139" i="4"/>
  <c r="C135" i="1"/>
  <c r="G313" i="9"/>
  <c r="E313" i="9" s="1"/>
  <c r="F68" i="5"/>
  <c r="H21" i="3"/>
  <c r="C1046" i="1"/>
  <c r="D6" i="4"/>
  <c r="F7" i="4"/>
  <c r="C3" i="1"/>
  <c r="G1222" i="1" l="1"/>
  <c r="H1222" i="1"/>
  <c r="G1214" i="1"/>
  <c r="H1214" i="1"/>
  <c r="D285" i="1"/>
  <c r="E413" i="4"/>
  <c r="E291" i="4"/>
  <c r="D287" i="1" s="1"/>
  <c r="G3" i="1"/>
  <c r="H3" i="1"/>
  <c r="D412" i="4"/>
  <c r="F6" i="4"/>
  <c r="H16" i="3"/>
  <c r="C2" i="1"/>
  <c r="H1046" i="1"/>
  <c r="G1046" i="1"/>
  <c r="G135" i="1"/>
  <c r="H135" i="1"/>
  <c r="G402" i="1"/>
  <c r="H402" i="1"/>
  <c r="G211" i="1"/>
  <c r="H211" i="1"/>
  <c r="H985" i="1"/>
  <c r="G985" i="1"/>
  <c r="H1435" i="1"/>
  <c r="G1435" i="1"/>
  <c r="H9" i="3"/>
  <c r="B21" i="9"/>
  <c r="E639" i="4"/>
  <c r="E414" i="4"/>
  <c r="D409" i="1" s="1"/>
  <c r="D407" i="1"/>
  <c r="G1153" i="1"/>
  <c r="H1153" i="1"/>
  <c r="G1517" i="1"/>
  <c r="H1517" i="1"/>
  <c r="H11" i="3"/>
  <c r="D289" i="4"/>
  <c r="F151" i="4"/>
  <c r="H17" i="3"/>
  <c r="C147" i="1"/>
  <c r="E415" i="4"/>
  <c r="D410" i="1" s="1"/>
  <c r="G159" i="1"/>
  <c r="H159" i="1"/>
  <c r="G259" i="1"/>
  <c r="H259" i="1"/>
  <c r="H629" i="1"/>
  <c r="G629" i="1"/>
  <c r="B313" i="9"/>
  <c r="E312" i="9"/>
  <c r="G285" i="9"/>
  <c r="E285" i="9" s="1"/>
  <c r="B285" i="9" s="1"/>
  <c r="G278" i="9"/>
  <c r="F6" i="5"/>
  <c r="C984" i="1"/>
  <c r="B213" i="9"/>
  <c r="G129" i="1"/>
  <c r="H129" i="1"/>
  <c r="G345" i="1"/>
  <c r="H345" i="1"/>
  <c r="F408" i="4"/>
  <c r="C403" i="1"/>
  <c r="F175" i="5"/>
  <c r="C1152" i="1"/>
  <c r="D1152" i="1"/>
  <c r="H278" i="9"/>
  <c r="E640" i="4" l="1"/>
  <c r="D408" i="1"/>
  <c r="G147" i="1"/>
  <c r="H147" i="1"/>
  <c r="G1152" i="1"/>
  <c r="H1152" i="1"/>
  <c r="G403" i="1"/>
  <c r="H403" i="1"/>
  <c r="H8" i="3"/>
  <c r="H984" i="1"/>
  <c r="G984" i="1"/>
  <c r="E278" i="9"/>
  <c r="D413" i="4"/>
  <c r="D291" i="4"/>
  <c r="F289" i="4"/>
  <c r="C285" i="1"/>
  <c r="E641" i="4"/>
  <c r="D633" i="1"/>
  <c r="G2" i="1"/>
  <c r="H2" i="1"/>
  <c r="D290" i="4"/>
  <c r="N3" i="9"/>
  <c r="I11" i="3"/>
  <c r="K3" i="9"/>
  <c r="I9" i="3"/>
  <c r="D639" i="4"/>
  <c r="F412" i="4"/>
  <c r="C407" i="1"/>
  <c r="E646" i="4" l="1"/>
  <c r="I19" i="3" s="1"/>
  <c r="E642" i="4"/>
  <c r="D636" i="1" s="1"/>
  <c r="D634" i="1"/>
  <c r="E645" i="4"/>
  <c r="D635" i="1"/>
  <c r="D640" i="4"/>
  <c r="D415" i="4"/>
  <c r="F413" i="4"/>
  <c r="C408" i="1"/>
  <c r="G407" i="1"/>
  <c r="H407" i="1"/>
  <c r="D414" i="4"/>
  <c r="F290" i="4"/>
  <c r="C286" i="1"/>
  <c r="G285" i="1"/>
  <c r="H285" i="1"/>
  <c r="F291" i="4"/>
  <c r="C287" i="1"/>
  <c r="B278" i="9"/>
  <c r="E277" i="9"/>
  <c r="I8" i="3" s="1"/>
  <c r="D641" i="4"/>
  <c r="F639" i="4"/>
  <c r="C633" i="1"/>
  <c r="M3" i="9"/>
  <c r="D640" i="1" l="1"/>
  <c r="H633" i="1"/>
  <c r="G633" i="1"/>
  <c r="F641" i="4"/>
  <c r="C635" i="1"/>
  <c r="G408" i="1"/>
  <c r="H408" i="1"/>
  <c r="F415" i="4"/>
  <c r="C410" i="1"/>
  <c r="G287" i="1"/>
  <c r="H287" i="1"/>
  <c r="G286" i="1"/>
  <c r="H286" i="1"/>
  <c r="F414" i="4"/>
  <c r="C409" i="1"/>
  <c r="D642" i="4"/>
  <c r="F640" i="4"/>
  <c r="C634" i="1"/>
  <c r="I18" i="3"/>
  <c r="D639" i="1"/>
  <c r="H634" i="1" l="1"/>
  <c r="G634" i="1"/>
  <c r="D646" i="4"/>
  <c r="F642" i="4"/>
  <c r="C636" i="1"/>
  <c r="G409" i="1"/>
  <c r="H409" i="1"/>
  <c r="G410" i="1"/>
  <c r="H410" i="1"/>
  <c r="H635" i="1"/>
  <c r="G635" i="1"/>
  <c r="D645" i="4"/>
  <c r="F645" i="4" l="1"/>
  <c r="H18" i="3"/>
  <c r="C639" i="1"/>
  <c r="G276" i="9"/>
  <c r="E276" i="9" s="1"/>
  <c r="B276" i="9" s="1"/>
  <c r="H636" i="1"/>
  <c r="G636" i="1"/>
  <c r="F646" i="4"/>
  <c r="H19" i="3"/>
  <c r="C640" i="1"/>
  <c r="H640" i="1" l="1"/>
  <c r="G640" i="1"/>
  <c r="H639" i="1"/>
  <c r="G639" i="1"/>
  <c r="H7" i="3"/>
  <c r="J3" i="9" l="1"/>
  <c r="G274" i="9" l="1"/>
  <c r="L272" i="9"/>
  <c r="H274" i="9"/>
  <c r="M272" i="9"/>
  <c r="G18" i="9"/>
  <c r="H18" i="9"/>
  <c r="K12" i="9"/>
  <c r="J11" i="9"/>
  <c r="K13" i="9"/>
  <c r="J12" i="9"/>
  <c r="I11" i="9"/>
  <c r="J5" i="9"/>
  <c r="K6" i="9"/>
  <c r="I8" i="9"/>
  <c r="K9" i="9"/>
  <c r="I17" i="9"/>
  <c r="L16" i="9"/>
  <c r="M15" i="9"/>
  <c r="J17" i="9"/>
  <c r="M16" i="9"/>
  <c r="L15" i="9"/>
  <c r="I5" i="9"/>
  <c r="J6" i="9"/>
  <c r="K7" i="9"/>
  <c r="I9" i="9"/>
  <c r="K5" i="9"/>
  <c r="I7" i="9"/>
  <c r="J13" i="9"/>
  <c r="I12" i="9"/>
  <c r="K10" i="9"/>
  <c r="J9" i="9"/>
  <c r="I13" i="9"/>
  <c r="K11" i="9"/>
  <c r="J10" i="9"/>
  <c r="E10" i="9" s="1"/>
  <c r="B10" i="9" s="1"/>
  <c r="I6" i="9"/>
  <c r="E6" i="9" s="1"/>
  <c r="B6" i="9" s="1"/>
  <c r="J7" i="9"/>
  <c r="K8" i="9"/>
  <c r="G17" i="9"/>
  <c r="G16" i="9"/>
  <c r="H15" i="9"/>
  <c r="H17" i="9"/>
  <c r="H16" i="9"/>
  <c r="G15" i="9"/>
  <c r="J8" i="9"/>
  <c r="E17" i="9" l="1"/>
  <c r="B17" i="9" s="1"/>
  <c r="E13" i="9"/>
  <c r="B13" i="9" s="1"/>
  <c r="E8" i="9"/>
  <c r="B8" i="9" s="1"/>
  <c r="F272" i="9"/>
  <c r="E5" i="9"/>
  <c r="E15" i="9"/>
  <c r="E16" i="9"/>
  <c r="E12" i="9"/>
  <c r="B12" i="9" s="1"/>
  <c r="E7" i="9"/>
  <c r="B7" i="9" s="1"/>
  <c r="E9" i="9"/>
  <c r="B9" i="9" s="1"/>
  <c r="F15" i="9"/>
  <c r="F16" i="9"/>
  <c r="E11" i="9"/>
  <c r="B11" i="9" s="1"/>
  <c r="E18" i="9"/>
  <c r="B18" i="9" s="1"/>
  <c r="E274" i="9"/>
  <c r="F14" i="9" l="1"/>
  <c r="B15" i="9"/>
  <c r="E14" i="9"/>
  <c r="B272" i="9"/>
  <c r="F20" i="9"/>
  <c r="F3" i="9" s="1"/>
  <c r="B274" i="9"/>
  <c r="E20" i="9"/>
  <c r="I7" i="3" s="1"/>
  <c r="B16"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<sst xmlns="http://schemas.openxmlformats.org/spreadsheetml/2006/main" count="4374" uniqueCount="3426">
  <si>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</si>
  <si>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</si>
  <si>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</si>
  <si>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</si>
  <si>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</si>
  <si>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</si>
  <si>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</si>
  <si>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</si>
  <si>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</si>
  <si>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</si>
  <si>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</si>
  <si>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</si>
  <si>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</si>
  <si>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</si>
  <si>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</si>
  <si>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</si>
  <si>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</si>
  <si>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</si>
  <si>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</si>
  <si>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</si>
  <si>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</si>
  <si>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</si>
  <si>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</si>
  <si>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</si>
  <si>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</si>
  <si>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</si>
  <si>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</si>
  <si>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</si>
  <si>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</si>
  <si>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</si>
  <si>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</si>
  <si>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DONJI KUKURUZARI</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</si>
  <si>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</si>
  <si>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</si>
  <si>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</si>
  <si>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</si>
  <si>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</si>
  <si>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</si>
  <si>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</si>
  <si>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</si>
  <si>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</si>
  <si>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</si>
  <si>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</si>
  <si>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</si>
  <si>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</si>
  <si>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</si>
  <si>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</si>
  <si>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</si>
  <si>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</si>
  <si>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38323 - OPĆINA DONJI KUKURUZARI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</si>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</sst>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1215582.9000000001</v>
      </c>
      <c r="D2" s="6">
        <f>'PR-RAS'!E6</f>
        <v>1294344.42</v>
      </c>
      <c r="E2" s="6">
        <v>0</v>
      </c>
      <c r="F2" s="6">
        <v>0</v>
      </c>
      <c r="G2" s="7">
        <f t="shared" ref="G2:G264" si="0">(B2/1000)*(C2*1+D2*2)</f>
        <v>3804.2717400000001</v>
      </c>
      <c r="H2" s="7">
        <f t="shared" ref="H2:H264" si="1">ABS(C2-ROUND(C2,0))+ABS(D2-ROUND(D2,0))</f>
        <v>0.51999999978579581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107654.85</v>
      </c>
      <c r="D3" s="1">
        <f>'PR-RAS'!E7</f>
        <v>91079.11</v>
      </c>
      <c r="E3" s="1">
        <v>0</v>
      </c>
      <c r="F3" s="1">
        <v>0</v>
      </c>
      <c r="G3" s="2">
        <f t="shared" si="0"/>
        <v>579.62614000000008</v>
      </c>
      <c r="H3" s="2">
        <f t="shared" si="1"/>
        <v>0.25999999999476131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85654.82</v>
      </c>
      <c r="D4" s="1">
        <f>'PR-RAS'!E8</f>
        <v>74932.28</v>
      </c>
      <c r="E4" s="1">
        <v>0</v>
      </c>
      <c r="F4" s="1">
        <v>0</v>
      </c>
      <c r="G4" s="2">
        <f t="shared" si="0"/>
        <v>706.55813999999998</v>
      </c>
      <c r="H4" s="2">
        <f t="shared" si="1"/>
        <v>0.45999999999185093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85654.82</v>
      </c>
      <c r="D5" s="1">
        <f>'PR-RAS'!E9</f>
        <v>74932.28</v>
      </c>
      <c r="E5" s="1">
        <v>0</v>
      </c>
      <c r="F5" s="1">
        <v>0</v>
      </c>
      <c r="G5" s="2">
        <f t="shared" si="0"/>
        <v>942.07752000000005</v>
      </c>
      <c r="H5" s="2">
        <f t="shared" si="1"/>
        <v>0.45999999999185093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22000.03</v>
      </c>
      <c r="D19" s="1">
        <f>'PR-RAS'!E23</f>
        <v>16146.83</v>
      </c>
      <c r="E19" s="1">
        <v>0</v>
      </c>
      <c r="F19" s="1">
        <v>0</v>
      </c>
      <c r="G19" s="2">
        <f t="shared" si="0"/>
        <v>977.28642000000002</v>
      </c>
      <c r="H19" s="2">
        <f t="shared" si="1"/>
        <v>0.19999999999890861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22000.03</v>
      </c>
      <c r="D23" s="1">
        <f>'PR-RAS'!E27</f>
        <v>16146.83</v>
      </c>
      <c r="E23" s="1">
        <v>0</v>
      </c>
      <c r="F23" s="1">
        <v>0</v>
      </c>
      <c r="G23" s="2">
        <f t="shared" si="0"/>
        <v>1194.46118</v>
      </c>
      <c r="H23" s="2">
        <f t="shared" si="1"/>
        <v>0.19999999999890861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1019548.75</v>
      </c>
      <c r="D46" s="1">
        <f>'PR-RAS'!E50</f>
        <v>1091160.2</v>
      </c>
      <c r="E46" s="1">
        <v>0</v>
      </c>
      <c r="F46" s="1">
        <v>0</v>
      </c>
      <c r="G46" s="2">
        <f t="shared" si="0"/>
        <v>144084.11174999998</v>
      </c>
      <c r="H46" s="2">
        <f t="shared" si="1"/>
        <v>0.44999999995343387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471781.76</v>
      </c>
      <c r="D55" s="1">
        <f>'PR-RAS'!E59</f>
        <v>801177.49</v>
      </c>
      <c r="E55" s="1">
        <v>0</v>
      </c>
      <c r="F55" s="1">
        <v>0</v>
      </c>
      <c r="G55" s="2">
        <f t="shared" si="0"/>
        <v>112003.38395999999</v>
      </c>
      <c r="H55" s="2">
        <f t="shared" si="1"/>
        <v>0.72999999998137355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319357.87</v>
      </c>
      <c r="D56" s="1">
        <f>'PR-RAS'!E60</f>
        <v>339214.66</v>
      </c>
      <c r="E56" s="1">
        <v>0</v>
      </c>
      <c r="F56" s="1">
        <v>0</v>
      </c>
      <c r="G56" s="2">
        <f t="shared" si="0"/>
        <v>54878.295449999998</v>
      </c>
      <c r="H56" s="2">
        <f t="shared" si="1"/>
        <v>0.47000000003026798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152423.89000000001</v>
      </c>
      <c r="D57" s="1">
        <f>'PR-RAS'!E61</f>
        <v>461962.83</v>
      </c>
      <c r="E57" s="1">
        <v>0</v>
      </c>
      <c r="F57" s="1">
        <v>0</v>
      </c>
      <c r="G57" s="2">
        <f t="shared" si="0"/>
        <v>60275.574800000002</v>
      </c>
      <c r="H57" s="2">
        <f t="shared" si="1"/>
        <v>0.27999999996973202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47127</v>
      </c>
      <c r="D58" s="1">
        <f>'PR-RAS'!E62</f>
        <v>28910.67</v>
      </c>
      <c r="E58" s="1">
        <v>0</v>
      </c>
      <c r="F58" s="1">
        <v>0</v>
      </c>
      <c r="G58" s="2">
        <f t="shared" si="0"/>
        <v>5982.0553799999998</v>
      </c>
      <c r="H58" s="2">
        <f t="shared" si="1"/>
        <v>0.33000000000174623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47127</v>
      </c>
      <c r="D59" s="1">
        <f>'PR-RAS'!E63</f>
        <v>28910.67</v>
      </c>
      <c r="E59" s="1">
        <v>0</v>
      </c>
      <c r="F59" s="1">
        <v>0</v>
      </c>
      <c r="G59" s="2">
        <f t="shared" si="0"/>
        <v>6087.0037199999997</v>
      </c>
      <c r="H59" s="2">
        <f t="shared" si="1"/>
        <v>0.33000000000174623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5100</v>
      </c>
      <c r="E64" s="1">
        <v>0</v>
      </c>
      <c r="F64" s="1">
        <v>0</v>
      </c>
      <c r="G64" s="2">
        <f t="shared" si="0"/>
        <v>642.6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5100</v>
      </c>
      <c r="E66" s="1">
        <v>0</v>
      </c>
      <c r="F66" s="1">
        <v>0</v>
      </c>
      <c r="G66" s="2">
        <f t="shared" si="0"/>
        <v>663</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500639.99</v>
      </c>
      <c r="D70" s="1">
        <f>'PR-RAS'!E74</f>
        <v>255972.04</v>
      </c>
      <c r="E70" s="1">
        <v>0</v>
      </c>
      <c r="F70" s="1">
        <v>0</v>
      </c>
      <c r="G70" s="2">
        <f t="shared" si="0"/>
        <v>69868.300830000007</v>
      </c>
      <c r="H70" s="2">
        <f t="shared" si="1"/>
        <v>5.0000000017462298E-2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154510.49</v>
      </c>
      <c r="D71" s="1">
        <f>'PR-RAS'!E75</f>
        <v>255972.04</v>
      </c>
      <c r="E71" s="1">
        <v>0</v>
      </c>
      <c r="F71" s="1">
        <v>0</v>
      </c>
      <c r="G71" s="2">
        <f t="shared" si="0"/>
        <v>46651.81990000001</v>
      </c>
      <c r="H71" s="2">
        <f t="shared" si="1"/>
        <v>0.52999999999883585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346129.5</v>
      </c>
      <c r="D72" s="1">
        <f>'PR-RAS'!E76</f>
        <v>0</v>
      </c>
      <c r="E72" s="1">
        <v>0</v>
      </c>
      <c r="F72" s="1">
        <v>0</v>
      </c>
      <c r="G72" s="2">
        <f t="shared" si="0"/>
        <v>24575.194499999998</v>
      </c>
      <c r="H72" s="2">
        <f t="shared" si="1"/>
        <v>0.5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1980.8</v>
      </c>
      <c r="D78" s="1">
        <f>'PR-RAS'!E82</f>
        <v>4673.17</v>
      </c>
      <c r="E78" s="1">
        <v>0</v>
      </c>
      <c r="F78" s="1">
        <v>0</v>
      </c>
      <c r="G78" s="2">
        <f t="shared" si="0"/>
        <v>872.18977999999993</v>
      </c>
      <c r="H78" s="2">
        <f t="shared" si="1"/>
        <v>0.37000000000011823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109.21</v>
      </c>
      <c r="D79" s="1">
        <f>'PR-RAS'!E83</f>
        <v>370.27</v>
      </c>
      <c r="E79" s="1">
        <v>0</v>
      </c>
      <c r="F79" s="1">
        <v>0</v>
      </c>
      <c r="G79" s="2">
        <f t="shared" si="0"/>
        <v>66.280500000000004</v>
      </c>
      <c r="H79" s="2">
        <f t="shared" si="1"/>
        <v>0.47999999999997556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109.21</v>
      </c>
      <c r="D81" s="1">
        <f>'PR-RAS'!E85</f>
        <v>370.27</v>
      </c>
      <c r="E81" s="1">
        <v>0</v>
      </c>
      <c r="F81" s="1">
        <v>0</v>
      </c>
      <c r="G81" s="2">
        <f t="shared" si="0"/>
        <v>67.98</v>
      </c>
      <c r="H81" s="2">
        <f t="shared" si="1"/>
        <v>0.47999999999997556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1871.59</v>
      </c>
      <c r="D87" s="1">
        <f>'PR-RAS'!E91</f>
        <v>4302.8999999999996</v>
      </c>
      <c r="E87" s="1">
        <v>0</v>
      </c>
      <c r="F87" s="1">
        <v>0</v>
      </c>
      <c r="G87" s="2">
        <f t="shared" si="0"/>
        <v>901.05553999999984</v>
      </c>
      <c r="H87" s="2">
        <f t="shared" si="1"/>
        <v>0.51000000000044565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1526.5</v>
      </c>
      <c r="D88" s="1">
        <f>'PR-RAS'!E92</f>
        <v>1526.31</v>
      </c>
      <c r="E88" s="1">
        <v>0</v>
      </c>
      <c r="F88" s="1">
        <v>0</v>
      </c>
      <c r="G88" s="2">
        <f t="shared" si="0"/>
        <v>398.38343999999995</v>
      </c>
      <c r="H88" s="2">
        <f t="shared" si="1"/>
        <v>0.80999999999994543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345.09</v>
      </c>
      <c r="D89" s="1">
        <f>'PR-RAS'!E93</f>
        <v>199.09</v>
      </c>
      <c r="E89" s="1">
        <v>0</v>
      </c>
      <c r="F89" s="1">
        <v>0</v>
      </c>
      <c r="G89" s="2">
        <f t="shared" si="0"/>
        <v>65.407759999999996</v>
      </c>
      <c r="H89" s="2">
        <f t="shared" si="1"/>
        <v>0.1799999999999784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2577.5</v>
      </c>
      <c r="E93" s="1">
        <v>0</v>
      </c>
      <c r="F93" s="1">
        <v>0</v>
      </c>
      <c r="G93" s="2">
        <f t="shared" si="0"/>
        <v>474.26</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83533.39</v>
      </c>
      <c r="D102" s="1">
        <f>'PR-RAS'!E106</f>
        <v>107193.04000000001</v>
      </c>
      <c r="E102" s="1">
        <v>0</v>
      </c>
      <c r="F102" s="1">
        <v>0</v>
      </c>
      <c r="G102" s="2">
        <f t="shared" si="0"/>
        <v>30089.866470000004</v>
      </c>
      <c r="H102" s="2">
        <f t="shared" si="1"/>
        <v>0.430000000007567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144.63999999999999</v>
      </c>
      <c r="E103" s="1">
        <v>0</v>
      </c>
      <c r="F103" s="1">
        <v>0</v>
      </c>
      <c r="G103" s="2">
        <f t="shared" si="0"/>
        <v>29.506559999999997</v>
      </c>
      <c r="H103" s="2">
        <f t="shared" si="1"/>
        <v>0.36000000000001364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144.63999999999999</v>
      </c>
      <c r="E107" s="1">
        <v>0</v>
      </c>
      <c r="F107" s="1">
        <v>0</v>
      </c>
      <c r="G107" s="2">
        <f t="shared" si="0"/>
        <v>30.663679999999996</v>
      </c>
      <c r="H107" s="2">
        <f t="shared" si="1"/>
        <v>0.36000000000001364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70008.03</v>
      </c>
      <c r="D108" s="1">
        <f>'PR-RAS'!E112</f>
        <v>93034.22</v>
      </c>
      <c r="E108" s="1">
        <v>0</v>
      </c>
      <c r="F108" s="1">
        <v>0</v>
      </c>
      <c r="G108" s="2">
        <f t="shared" si="0"/>
        <v>27400.182290000001</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0.33</v>
      </c>
      <c r="E110" s="1">
        <v>0</v>
      </c>
      <c r="F110" s="1">
        <v>0</v>
      </c>
      <c r="G110" s="2">
        <f t="shared" si="0"/>
        <v>7.1940000000000004E-2</v>
      </c>
      <c r="H110" s="2">
        <f t="shared" si="1"/>
        <v>0.33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70008.03</v>
      </c>
      <c r="D111" s="1">
        <f>'PR-RAS'!E115</f>
        <v>93033.89</v>
      </c>
      <c r="E111" s="1">
        <v>0</v>
      </c>
      <c r="F111" s="1">
        <v>0</v>
      </c>
      <c r="G111" s="2">
        <f t="shared" si="0"/>
        <v>28168.339100000001</v>
      </c>
      <c r="H111" s="2">
        <f t="shared" si="1"/>
        <v>0.13999999999941792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13525.36</v>
      </c>
      <c r="D116" s="1">
        <f>'PR-RAS'!E120</f>
        <v>14014.18</v>
      </c>
      <c r="E116" s="1">
        <v>0</v>
      </c>
      <c r="F116" s="1">
        <v>0</v>
      </c>
      <c r="G116" s="2">
        <f t="shared" si="0"/>
        <v>4778.6778000000004</v>
      </c>
      <c r="H116" s="2">
        <f t="shared" si="1"/>
        <v>0.54000000000087311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13525.36</v>
      </c>
      <c r="D118" s="1">
        <f>'PR-RAS'!E122</f>
        <v>14014.18</v>
      </c>
      <c r="E118" s="1">
        <v>0</v>
      </c>
      <c r="F118" s="1">
        <v>0</v>
      </c>
      <c r="G118" s="2">
        <f t="shared" si="0"/>
        <v>4861.7852400000002</v>
      </c>
      <c r="H118" s="2">
        <f t="shared" si="1"/>
        <v>0.54000000000087311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2865.11</v>
      </c>
      <c r="D135" s="1">
        <f>'PR-RAS'!E139</f>
        <v>238.9</v>
      </c>
      <c r="E135" s="1">
        <v>0</v>
      </c>
      <c r="F135" s="1">
        <v>0</v>
      </c>
      <c r="G135" s="2">
        <f t="shared" si="0"/>
        <v>447.94994000000008</v>
      </c>
      <c r="H135" s="2">
        <f t="shared" si="1"/>
        <v>0.21000000000012164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2865.11</v>
      </c>
      <c r="D146" s="1">
        <f>'PR-RAS'!E150</f>
        <v>238.9</v>
      </c>
      <c r="E146" s="1">
        <v>0</v>
      </c>
      <c r="F146" s="1">
        <v>0</v>
      </c>
      <c r="G146" s="2">
        <f t="shared" si="0"/>
        <v>484.72194999999999</v>
      </c>
      <c r="H146" s="2">
        <f t="shared" si="1"/>
        <v>0.21000000000012164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706807.87</v>
      </c>
      <c r="D147" s="1">
        <f>'PR-RAS'!E151</f>
        <v>1532620.3999999997</v>
      </c>
      <c r="E147" s="1">
        <v>0</v>
      </c>
      <c r="F147" s="1">
        <v>0</v>
      </c>
      <c r="G147" s="2">
        <f t="shared" si="0"/>
        <v>550719.10581999994</v>
      </c>
      <c r="H147" s="2">
        <f t="shared" si="1"/>
        <v>0.52999999967869371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299846.62</v>
      </c>
      <c r="D148" s="1">
        <f>'PR-RAS'!E152</f>
        <v>339284.88999999996</v>
      </c>
      <c r="E148" s="1">
        <v>0</v>
      </c>
      <c r="F148" s="1">
        <v>0</v>
      </c>
      <c r="G148" s="2">
        <f t="shared" si="0"/>
        <v>143827.21079999997</v>
      </c>
      <c r="H148" s="2">
        <f t="shared" si="1"/>
        <v>0.49000000004889444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246230.13</v>
      </c>
      <c r="D149" s="1">
        <f>'PR-RAS'!E153</f>
        <v>283358.36</v>
      </c>
      <c r="E149" s="1">
        <v>0</v>
      </c>
      <c r="F149" s="1">
        <v>0</v>
      </c>
      <c r="G149" s="2">
        <f t="shared" si="0"/>
        <v>120316.1338</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246230.13</v>
      </c>
      <c r="D150" s="1">
        <f>'PR-RAS'!E154</f>
        <v>283358.36</v>
      </c>
      <c r="E150" s="1">
        <v>0</v>
      </c>
      <c r="F150" s="1">
        <v>0</v>
      </c>
      <c r="G150" s="2">
        <f t="shared" si="0"/>
        <v>121129.08064999999</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12793.06</v>
      </c>
      <c r="D154" s="1">
        <f>'PR-RAS'!E158</f>
        <v>9172.49</v>
      </c>
      <c r="E154" s="1">
        <v>0</v>
      </c>
      <c r="F154" s="1">
        <v>0</v>
      </c>
      <c r="G154" s="2">
        <f t="shared" si="0"/>
        <v>4764.1201200000005</v>
      </c>
      <c r="H154" s="2">
        <f t="shared" si="1"/>
        <v>0.5499999999992724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40823.43</v>
      </c>
      <c r="D155" s="1">
        <f>'PR-RAS'!E159</f>
        <v>46754.04</v>
      </c>
      <c r="E155" s="1">
        <v>0</v>
      </c>
      <c r="F155" s="1">
        <v>0</v>
      </c>
      <c r="G155" s="2">
        <f t="shared" si="0"/>
        <v>20687.052540000001</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40823.43</v>
      </c>
      <c r="D157" s="1">
        <f>'PR-RAS'!E161</f>
        <v>46754.04</v>
      </c>
      <c r="E157" s="1">
        <v>0</v>
      </c>
      <c r="F157" s="1">
        <v>0</v>
      </c>
      <c r="G157" s="2">
        <f t="shared" si="0"/>
        <v>20955.715560000001</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332341.38</v>
      </c>
      <c r="D159" s="1">
        <f>'PR-RAS'!E163</f>
        <v>1111068.3599999999</v>
      </c>
      <c r="E159" s="1">
        <v>0</v>
      </c>
      <c r="F159" s="1">
        <v>0</v>
      </c>
      <c r="G159" s="2">
        <f t="shared" si="0"/>
        <v>403607.53979999997</v>
      </c>
      <c r="H159" s="2">
        <f t="shared" si="1"/>
        <v>0.73999999987427145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3058.27</v>
      </c>
      <c r="D160" s="1">
        <f>'PR-RAS'!E164</f>
        <v>14922.46</v>
      </c>
      <c r="E160" s="1">
        <v>0</v>
      </c>
      <c r="F160" s="1">
        <v>0</v>
      </c>
      <c r="G160" s="2">
        <f t="shared" si="0"/>
        <v>5231.6072099999992</v>
      </c>
      <c r="H160" s="2">
        <f t="shared" si="1"/>
        <v>0.7299999999991087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2928.27</v>
      </c>
      <c r="D162" s="1">
        <f>'PR-RAS'!E166</f>
        <v>5620.37</v>
      </c>
      <c r="E162" s="1">
        <v>0</v>
      </c>
      <c r="F162" s="1">
        <v>0</v>
      </c>
      <c r="G162" s="2">
        <f t="shared" si="0"/>
        <v>2281.2106100000001</v>
      </c>
      <c r="H162" s="2">
        <f t="shared" si="1"/>
        <v>0.63999999999987267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130</v>
      </c>
      <c r="D163" s="1">
        <f>'PR-RAS'!E167</f>
        <v>0</v>
      </c>
      <c r="E163" s="1">
        <v>0</v>
      </c>
      <c r="F163" s="1">
        <v>0</v>
      </c>
      <c r="G163" s="2">
        <f t="shared" si="0"/>
        <v>21.060000000000002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9302.09</v>
      </c>
      <c r="E164" s="1">
        <v>0</v>
      </c>
      <c r="F164" s="1">
        <v>0</v>
      </c>
      <c r="G164" s="2">
        <f t="shared" si="0"/>
        <v>3032.4813400000003</v>
      </c>
      <c r="H164" s="2">
        <f t="shared" si="1"/>
        <v>9.0000000000145519E-2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49266.31</v>
      </c>
      <c r="D165" s="1">
        <f>'PR-RAS'!E169</f>
        <v>46375.939999999995</v>
      </c>
      <c r="E165" s="1">
        <v>0</v>
      </c>
      <c r="F165" s="1">
        <v>0</v>
      </c>
      <c r="G165" s="2">
        <f t="shared" si="0"/>
        <v>23290.98316</v>
      </c>
      <c r="H165" s="2">
        <f t="shared" si="1"/>
        <v>0.37000000000261934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11499.11</v>
      </c>
      <c r="D166" s="1">
        <f>'PR-RAS'!E170</f>
        <v>9562.66</v>
      </c>
      <c r="E166" s="1">
        <v>0</v>
      </c>
      <c r="F166" s="1">
        <v>0</v>
      </c>
      <c r="G166" s="2">
        <f t="shared" si="0"/>
        <v>5053.0309500000003</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28169.32</v>
      </c>
      <c r="D168" s="1">
        <f>'PR-RAS'!E172</f>
        <v>31680.560000000001</v>
      </c>
      <c r="E168" s="1">
        <v>0</v>
      </c>
      <c r="F168" s="1">
        <v>0</v>
      </c>
      <c r="G168" s="2">
        <f t="shared" si="0"/>
        <v>15285.583480000001</v>
      </c>
      <c r="H168" s="2">
        <f t="shared" si="1"/>
        <v>0.75999999999839929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4744.0200000000004</v>
      </c>
      <c r="D169" s="1">
        <f>'PR-RAS'!E173</f>
        <v>2956.45</v>
      </c>
      <c r="E169" s="1">
        <v>0</v>
      </c>
      <c r="F169" s="1">
        <v>0</v>
      </c>
      <c r="G169" s="2">
        <f t="shared" si="0"/>
        <v>1790.36256</v>
      </c>
      <c r="H169" s="2">
        <f t="shared" si="1"/>
        <v>0.47000000000025466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3684.76</v>
      </c>
      <c r="D170" s="1">
        <f>'PR-RAS'!E174</f>
        <v>2176.27</v>
      </c>
      <c r="E170" s="1">
        <v>0</v>
      </c>
      <c r="F170" s="1">
        <v>0</v>
      </c>
      <c r="G170" s="2">
        <f t="shared" si="0"/>
        <v>1358.3037000000002</v>
      </c>
      <c r="H170" s="2">
        <f t="shared" si="1"/>
        <v>0.50999999999976353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1169.0999999999999</v>
      </c>
      <c r="D172" s="1">
        <f>'PR-RAS'!E176</f>
        <v>0</v>
      </c>
      <c r="E172" s="1">
        <v>0</v>
      </c>
      <c r="F172" s="1">
        <v>0</v>
      </c>
      <c r="G172" s="2">
        <f t="shared" si="0"/>
        <v>199.9161</v>
      </c>
      <c r="H172" s="2">
        <f t="shared" si="1"/>
        <v>9.9999999999909051E-2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224380.64999999997</v>
      </c>
      <c r="D173" s="1">
        <f>'PR-RAS'!E177</f>
        <v>997114.01</v>
      </c>
      <c r="E173" s="1">
        <v>0</v>
      </c>
      <c r="F173" s="1">
        <v>0</v>
      </c>
      <c r="G173" s="2">
        <f t="shared" si="0"/>
        <v>381600.69123999996</v>
      </c>
      <c r="H173" s="2">
        <f t="shared" si="1"/>
        <v>0.36000000004423782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5689.99</v>
      </c>
      <c r="D174" s="1">
        <f>'PR-RAS'!E178</f>
        <v>5482.58</v>
      </c>
      <c r="E174" s="1">
        <v>0</v>
      </c>
      <c r="F174" s="1">
        <v>0</v>
      </c>
      <c r="G174" s="2">
        <f t="shared" si="0"/>
        <v>2881.3409500000002</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145822.41</v>
      </c>
      <c r="D175" s="1">
        <f>'PR-RAS'!E179</f>
        <v>906844.78</v>
      </c>
      <c r="E175" s="1">
        <v>0</v>
      </c>
      <c r="F175" s="1">
        <v>0</v>
      </c>
      <c r="G175" s="2">
        <f t="shared" si="0"/>
        <v>340955.08278</v>
      </c>
      <c r="H175" s="2">
        <f t="shared" si="1"/>
        <v>0.62999999997555278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9023.08</v>
      </c>
      <c r="D176" s="1">
        <f>'PR-RAS'!E180</f>
        <v>3931.25</v>
      </c>
      <c r="E176" s="1">
        <v>0</v>
      </c>
      <c r="F176" s="1">
        <v>0</v>
      </c>
      <c r="G176" s="2">
        <f t="shared" si="0"/>
        <v>2954.9765000000002</v>
      </c>
      <c r="H176" s="2">
        <f t="shared" si="1"/>
        <v>0.32999999999992724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9114.61</v>
      </c>
      <c r="D177" s="1">
        <f>'PR-RAS'!E181</f>
        <v>11256.8</v>
      </c>
      <c r="E177" s="1">
        <v>0</v>
      </c>
      <c r="F177" s="1">
        <v>0</v>
      </c>
      <c r="G177" s="2">
        <f t="shared" si="0"/>
        <v>5566.5649599999997</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3401.04</v>
      </c>
      <c r="E178" s="1">
        <v>0</v>
      </c>
      <c r="F178" s="1">
        <v>0</v>
      </c>
      <c r="G178" s="2">
        <f t="shared" si="0"/>
        <v>1203.9681599999999</v>
      </c>
      <c r="H178" s="2">
        <f t="shared" si="1"/>
        <v>3.999999999996362E-2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2602.5300000000002</v>
      </c>
      <c r="D179" s="1">
        <f>'PR-RAS'!E183</f>
        <v>2423.62</v>
      </c>
      <c r="E179" s="1">
        <v>0</v>
      </c>
      <c r="F179" s="1">
        <v>0</v>
      </c>
      <c r="G179" s="2">
        <f t="shared" si="0"/>
        <v>1326.05906</v>
      </c>
      <c r="H179" s="2">
        <f t="shared" si="1"/>
        <v>0.84999999999990905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32665.25</v>
      </c>
      <c r="D180" s="1">
        <f>'PR-RAS'!E184</f>
        <v>36140.199999999997</v>
      </c>
      <c r="E180" s="1">
        <v>0</v>
      </c>
      <c r="F180" s="1">
        <v>0</v>
      </c>
      <c r="G180" s="2">
        <f t="shared" si="0"/>
        <v>18785.271349999999</v>
      </c>
      <c r="H180" s="2">
        <f t="shared" si="1"/>
        <v>0.44999999999708962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5812.2</v>
      </c>
      <c r="D181" s="1">
        <f>'PR-RAS'!E185</f>
        <v>6879.72</v>
      </c>
      <c r="E181" s="1">
        <v>0</v>
      </c>
      <c r="F181" s="1">
        <v>0</v>
      </c>
      <c r="G181" s="2">
        <f t="shared" si="0"/>
        <v>3522.8951999999999</v>
      </c>
      <c r="H181" s="2">
        <f t="shared" si="1"/>
        <v>0.47999999999956344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13650.58</v>
      </c>
      <c r="D182" s="1">
        <f>'PR-RAS'!E186</f>
        <v>20754.02</v>
      </c>
      <c r="E182" s="1">
        <v>0</v>
      </c>
      <c r="F182" s="1">
        <v>0</v>
      </c>
      <c r="G182" s="2">
        <f t="shared" si="0"/>
        <v>9983.7102200000008</v>
      </c>
      <c r="H182" s="2">
        <f t="shared" si="1"/>
        <v>0.44000000000050932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55636.15</v>
      </c>
      <c r="D184" s="1">
        <f>'PR-RAS'!E188</f>
        <v>52655.950000000004</v>
      </c>
      <c r="E184" s="1">
        <v>0</v>
      </c>
      <c r="F184" s="1">
        <v>0</v>
      </c>
      <c r="G184" s="2">
        <f t="shared" si="0"/>
        <v>29453.493150000002</v>
      </c>
      <c r="H184" s="2">
        <f t="shared" si="1"/>
        <v>0.19999999999708962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20972.65</v>
      </c>
      <c r="D185" s="1">
        <f>'PR-RAS'!E189</f>
        <v>11025.2</v>
      </c>
      <c r="E185" s="1">
        <v>0</v>
      </c>
      <c r="F185" s="1">
        <v>0</v>
      </c>
      <c r="G185" s="2">
        <f t="shared" si="0"/>
        <v>7916.2412000000004</v>
      </c>
      <c r="H185" s="2">
        <f t="shared" si="1"/>
        <v>0.5499999999992724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1379.08</v>
      </c>
      <c r="D186" s="1">
        <f>'PR-RAS'!E190</f>
        <v>3050.36</v>
      </c>
      <c r="E186" s="1">
        <v>0</v>
      </c>
      <c r="F186" s="1">
        <v>0</v>
      </c>
      <c r="G186" s="2">
        <f t="shared" si="0"/>
        <v>1383.7629999999999</v>
      </c>
      <c r="H186" s="2">
        <f t="shared" si="1"/>
        <v>0.44000000000005457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1157.18</v>
      </c>
      <c r="D187" s="1">
        <f>'PR-RAS'!E191</f>
        <v>1684.28</v>
      </c>
      <c r="E187" s="1">
        <v>0</v>
      </c>
      <c r="F187" s="1">
        <v>0</v>
      </c>
      <c r="G187" s="2">
        <f t="shared" si="0"/>
        <v>841.7876399999999</v>
      </c>
      <c r="H187" s="2">
        <f t="shared" si="1"/>
        <v>0.46000000000003638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4769.53</v>
      </c>
      <c r="D188" s="1">
        <f>'PR-RAS'!E192</f>
        <v>6548.08</v>
      </c>
      <c r="E188" s="1">
        <v>0</v>
      </c>
      <c r="F188" s="1">
        <v>0</v>
      </c>
      <c r="G188" s="2">
        <f t="shared" si="0"/>
        <v>3340.8840299999997</v>
      </c>
      <c r="H188" s="2">
        <f t="shared" si="1"/>
        <v>0.5500000000001819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1524.43</v>
      </c>
      <c r="D189" s="1">
        <f>'PR-RAS'!E193</f>
        <v>1120</v>
      </c>
      <c r="E189" s="1">
        <v>0</v>
      </c>
      <c r="F189" s="1">
        <v>0</v>
      </c>
      <c r="G189" s="2">
        <f t="shared" si="0"/>
        <v>707.71284000000003</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1651.62</v>
      </c>
      <c r="D190" s="1">
        <f>'PR-RAS'!E194</f>
        <v>16363.41</v>
      </c>
      <c r="E190" s="1">
        <v>0</v>
      </c>
      <c r="F190" s="1">
        <v>0</v>
      </c>
      <c r="G190" s="2">
        <f t="shared" si="0"/>
        <v>6497.5251600000001</v>
      </c>
      <c r="H190" s="2">
        <f t="shared" si="1"/>
        <v>0.78999999999996362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24181.66</v>
      </c>
      <c r="D191" s="1">
        <f>'PR-RAS'!E195</f>
        <v>12864.62</v>
      </c>
      <c r="E191" s="1">
        <v>0</v>
      </c>
      <c r="F191" s="1">
        <v>0</v>
      </c>
      <c r="G191" s="2">
        <f t="shared" si="0"/>
        <v>9483.0709999999999</v>
      </c>
      <c r="H191" s="2">
        <f t="shared" si="1"/>
        <v>0.71999999999934516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1798.78</v>
      </c>
      <c r="D192" s="1">
        <f>'PR-RAS'!E196</f>
        <v>4104.04</v>
      </c>
      <c r="E192" s="1">
        <v>0</v>
      </c>
      <c r="F192" s="1">
        <v>0</v>
      </c>
      <c r="G192" s="2">
        <f t="shared" si="0"/>
        <v>1911.3102600000002</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19.579999999999998</v>
      </c>
      <c r="E198" s="1">
        <v>0</v>
      </c>
      <c r="F198" s="1">
        <v>0</v>
      </c>
      <c r="G198" s="2">
        <f t="shared" si="0"/>
        <v>7.7145199999999994</v>
      </c>
      <c r="H198" s="2">
        <f t="shared" si="1"/>
        <v>0.42000000000000171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19.579999999999998</v>
      </c>
      <c r="E200" s="1">
        <v>0</v>
      </c>
      <c r="F200" s="1">
        <v>0</v>
      </c>
      <c r="G200" s="2">
        <f t="shared" si="0"/>
        <v>7.79284</v>
      </c>
      <c r="H200" s="2">
        <f t="shared" si="1"/>
        <v>0.42000000000000171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1798.78</v>
      </c>
      <c r="D206" s="1">
        <f>'PR-RAS'!E210</f>
        <v>4084.46</v>
      </c>
      <c r="E206" s="1">
        <v>0</v>
      </c>
      <c r="F206" s="1">
        <v>0</v>
      </c>
      <c r="G206" s="2">
        <f t="shared" si="0"/>
        <v>2043.3785</v>
      </c>
      <c r="H206" s="2">
        <f t="shared" si="1"/>
        <v>0.68000000000006366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1798.78</v>
      </c>
      <c r="D207" s="1">
        <f>'PR-RAS'!E211</f>
        <v>4083.26</v>
      </c>
      <c r="E207" s="1">
        <v>0</v>
      </c>
      <c r="F207" s="1">
        <v>0</v>
      </c>
      <c r="G207" s="2">
        <f t="shared" si="0"/>
        <v>2052.8517999999999</v>
      </c>
      <c r="H207" s="2">
        <f t="shared" si="1"/>
        <v>0.48000000000024556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1.2</v>
      </c>
      <c r="E209" s="1">
        <v>0</v>
      </c>
      <c r="F209" s="1">
        <v>0</v>
      </c>
      <c r="G209" s="2">
        <f t="shared" si="0"/>
        <v>0.49919999999999998</v>
      </c>
      <c r="H209" s="2">
        <f t="shared" si="1"/>
        <v>0.19999999999999996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12564.34</v>
      </c>
      <c r="D211" s="1">
        <f>'PR-RAS'!E215</f>
        <v>3512.08</v>
      </c>
      <c r="E211" s="1">
        <v>0</v>
      </c>
      <c r="F211" s="1">
        <v>0</v>
      </c>
      <c r="G211" s="2">
        <f t="shared" si="0"/>
        <v>4113.585</v>
      </c>
      <c r="H211" s="2">
        <f t="shared" si="1"/>
        <v>0.42000000000007276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11930</v>
      </c>
      <c r="D212" s="1">
        <f>'PR-RAS'!E216</f>
        <v>3080.83</v>
      </c>
      <c r="E212" s="1">
        <v>0</v>
      </c>
      <c r="F212" s="1">
        <v>0</v>
      </c>
      <c r="G212" s="2">
        <f t="shared" si="0"/>
        <v>3817.3402599999999</v>
      </c>
      <c r="H212" s="2">
        <f t="shared" si="1"/>
        <v>0.17000000000007276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11930</v>
      </c>
      <c r="D214" s="1">
        <f>'PR-RAS'!E218</f>
        <v>3080.83</v>
      </c>
      <c r="E214" s="1">
        <v>0</v>
      </c>
      <c r="F214" s="1">
        <v>0</v>
      </c>
      <c r="G214" s="2">
        <f t="shared" si="0"/>
        <v>3853.52358</v>
      </c>
      <c r="H214" s="2">
        <f t="shared" si="1"/>
        <v>0.17000000000007276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634.34</v>
      </c>
      <c r="D215" s="1">
        <f>'PR-RAS'!E219</f>
        <v>431.25</v>
      </c>
      <c r="E215" s="1">
        <v>0</v>
      </c>
      <c r="F215" s="1">
        <v>0</v>
      </c>
      <c r="G215" s="2">
        <f t="shared" si="0"/>
        <v>320.32376000000005</v>
      </c>
      <c r="H215" s="2">
        <f t="shared" si="1"/>
        <v>0.59000000000003183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634.34</v>
      </c>
      <c r="D218" s="1">
        <f>'PR-RAS'!E222</f>
        <v>431.25</v>
      </c>
      <c r="E218" s="1">
        <v>0</v>
      </c>
      <c r="F218" s="1">
        <v>0</v>
      </c>
      <c r="G218" s="2">
        <f t="shared" si="0"/>
        <v>324.81428000000005</v>
      </c>
      <c r="H218" s="2">
        <f t="shared" si="1"/>
        <v>0.59000000000003183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45644.569999999992</v>
      </c>
      <c r="D248" s="1">
        <f>'PR-RAS'!E252</f>
        <v>61830.400000000001</v>
      </c>
      <c r="E248" s="1">
        <v>0</v>
      </c>
      <c r="F248" s="1">
        <v>0</v>
      </c>
      <c r="G248" s="2">
        <f t="shared" si="0"/>
        <v>41818.426390000001</v>
      </c>
      <c r="H248" s="2">
        <f t="shared" si="1"/>
        <v>0.83000000000902219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45644.569999999992</v>
      </c>
      <c r="D255" s="1">
        <f>'PR-RAS'!E259</f>
        <v>61830.400000000001</v>
      </c>
      <c r="E255" s="1">
        <v>0</v>
      </c>
      <c r="F255" s="1">
        <v>0</v>
      </c>
      <c r="G255" s="2">
        <f t="shared" si="0"/>
        <v>43003.563979999999</v>
      </c>
      <c r="H255" s="2">
        <f t="shared" si="1"/>
        <v>0.83000000000902219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32981.089999999997</v>
      </c>
      <c r="D256" s="1">
        <f>'PR-RAS'!E260</f>
        <v>51045.41</v>
      </c>
      <c r="E256" s="1">
        <v>0</v>
      </c>
      <c r="F256" s="1">
        <v>0</v>
      </c>
      <c r="G256" s="2">
        <f t="shared" si="0"/>
        <v>34443.337050000002</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12663.48</v>
      </c>
      <c r="D257" s="1">
        <f>'PR-RAS'!E261</f>
        <v>10784.99</v>
      </c>
      <c r="E257" s="1">
        <v>0</v>
      </c>
      <c r="F257" s="1">
        <v>0</v>
      </c>
      <c r="G257" s="2">
        <f t="shared" si="0"/>
        <v>8763.7657600000002</v>
      </c>
      <c r="H257" s="2">
        <f t="shared" si="1"/>
        <v>0.48999999999978172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14612.18</v>
      </c>
      <c r="D259" s="1">
        <f>'PR-RAS'!E263</f>
        <v>12820.63</v>
      </c>
      <c r="E259" s="1">
        <v>0</v>
      </c>
      <c r="F259" s="1">
        <v>0</v>
      </c>
      <c r="G259" s="2">
        <f t="shared" si="0"/>
        <v>10385.38752</v>
      </c>
      <c r="H259" s="2">
        <f t="shared" si="1"/>
        <v>0.55000000000109139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14612.18</v>
      </c>
      <c r="D260" s="1">
        <f>'PR-RAS'!E264</f>
        <v>12820.63</v>
      </c>
      <c r="E260" s="1">
        <v>0</v>
      </c>
      <c r="F260" s="1">
        <v>0</v>
      </c>
      <c r="G260" s="2">
        <f t="shared" si="0"/>
        <v>10425.640960000001</v>
      </c>
      <c r="H260" s="2">
        <f t="shared" si="1"/>
        <v>0.55000000000109139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14612.18</v>
      </c>
      <c r="D261" s="1">
        <f>'PR-RAS'!E265</f>
        <v>12820.63</v>
      </c>
      <c r="E261" s="1">
        <v>0</v>
      </c>
      <c r="F261" s="1">
        <v>0</v>
      </c>
      <c r="G261" s="2">
        <f t="shared" si="0"/>
        <v>10465.894400000001</v>
      </c>
      <c r="H261" s="2">
        <f t="shared" si="1"/>
        <v>0.55000000000109139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706807.87</v>
      </c>
      <c r="D285" s="1">
        <f>'PR-RAS'!E289</f>
        <v>1532620.3999999997</v>
      </c>
      <c r="E285" s="1">
        <v>0</v>
      </c>
      <c r="F285" s="1">
        <v>0</v>
      </c>
      <c r="G285" s="2">
        <f t="shared" si="8"/>
        <v>1071261.8222799997</v>
      </c>
      <c r="H285" s="2">
        <f t="shared" si="9"/>
        <v>0.52999999967869371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508775.03000000014</v>
      </c>
      <c r="D286" s="1">
        <f>'PR-RAS'!E290</f>
        <v>0</v>
      </c>
      <c r="E286" s="1">
        <v>0</v>
      </c>
      <c r="F286" s="1">
        <v>0</v>
      </c>
      <c r="G286" s="2">
        <f t="shared" si="8"/>
        <v>145000.88355000003</v>
      </c>
      <c r="H286" s="2">
        <f t="shared" si="9"/>
        <v>3.0000000144354999E-2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238275.97999999975</v>
      </c>
      <c r="E287" s="1">
        <v>0</v>
      </c>
      <c r="F287" s="1">
        <v>0</v>
      </c>
      <c r="G287" s="2">
        <f t="shared" si="8"/>
        <v>136293.86055999986</v>
      </c>
      <c r="H287" s="2">
        <f t="shared" si="9"/>
        <v>2.0000000251457095E-2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921065.96</v>
      </c>
      <c r="D288" s="1">
        <f>'PR-RAS'!E292</f>
        <v>249762.52</v>
      </c>
      <c r="E288" s="1">
        <v>0</v>
      </c>
      <c r="F288" s="1">
        <v>0</v>
      </c>
      <c r="G288" s="2">
        <f t="shared" si="8"/>
        <v>407709.61699999997</v>
      </c>
      <c r="H288" s="2">
        <f t="shared" si="9"/>
        <v>0.52000000004773028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33774.04</v>
      </c>
      <c r="D290" s="1">
        <f>'PR-RAS'!E294</f>
        <v>21021.63</v>
      </c>
      <c r="E290" s="1">
        <v>0</v>
      </c>
      <c r="F290" s="1">
        <v>0</v>
      </c>
      <c r="G290" s="2">
        <f t="shared" si="8"/>
        <v>21911.199700000001</v>
      </c>
      <c r="H290" s="2">
        <f t="shared" si="9"/>
        <v>0.40999999999985448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143027.63999999998</v>
      </c>
      <c r="D345" s="1">
        <f>'PR-RAS'!E350</f>
        <v>154223.27000000002</v>
      </c>
      <c r="E345" s="1">
        <v>0</v>
      </c>
      <c r="F345" s="1">
        <v>0</v>
      </c>
      <c r="G345" s="2">
        <f t="shared" si="8"/>
        <v>155307.11792000002</v>
      </c>
      <c r="H345" s="2">
        <f t="shared" si="9"/>
        <v>0.63000000003376044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143027.63999999998</v>
      </c>
      <c r="D358" s="1">
        <f>'PR-RAS'!E363</f>
        <v>154223.27000000002</v>
      </c>
      <c r="E358" s="1">
        <v>0</v>
      </c>
      <c r="F358" s="1">
        <v>0</v>
      </c>
      <c r="G358" s="2">
        <f t="shared" si="8"/>
        <v>161176.28226000001</v>
      </c>
      <c r="H358" s="2">
        <f t="shared" si="9"/>
        <v>0.63000000003376044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102615.2</v>
      </c>
      <c r="D359" s="1">
        <f>'PR-RAS'!E364</f>
        <v>0</v>
      </c>
      <c r="E359" s="1">
        <v>0</v>
      </c>
      <c r="F359" s="1">
        <v>0</v>
      </c>
      <c r="G359" s="2">
        <f t="shared" si="8"/>
        <v>36736.241599999994</v>
      </c>
      <c r="H359" s="2">
        <f t="shared" si="9"/>
        <v>0.19999999999708962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102615.2</v>
      </c>
      <c r="D363" s="1">
        <f>'PR-RAS'!E368</f>
        <v>0</v>
      </c>
      <c r="E363" s="1">
        <v>0</v>
      </c>
      <c r="F363" s="1">
        <v>0</v>
      </c>
      <c r="G363" s="2">
        <f t="shared" si="8"/>
        <v>37146.702399999995</v>
      </c>
      <c r="H363" s="2">
        <f t="shared" si="9"/>
        <v>0.19999999999708962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39868.839999999997</v>
      </c>
      <c r="D364" s="1">
        <f>'PR-RAS'!E369</f>
        <v>35228.25</v>
      </c>
      <c r="E364" s="1">
        <v>0</v>
      </c>
      <c r="F364" s="1">
        <v>0</v>
      </c>
      <c r="G364" s="2">
        <f t="shared" si="8"/>
        <v>40048.098419999995</v>
      </c>
      <c r="H364" s="2">
        <f t="shared" si="9"/>
        <v>0.41000000000349246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1185</v>
      </c>
      <c r="D365" s="1">
        <f>'PR-RAS'!E370</f>
        <v>2769</v>
      </c>
      <c r="E365" s="1">
        <v>0</v>
      </c>
      <c r="F365" s="1">
        <v>0</v>
      </c>
      <c r="G365" s="2">
        <f t="shared" si="8"/>
        <v>2447.172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2710.1</v>
      </c>
      <c r="D367" s="1">
        <f>'PR-RAS'!E372</f>
        <v>1728</v>
      </c>
      <c r="E367" s="1">
        <v>0</v>
      </c>
      <c r="F367" s="1">
        <v>0</v>
      </c>
      <c r="G367" s="2">
        <f t="shared" si="8"/>
        <v>2256.7926000000002</v>
      </c>
      <c r="H367" s="2">
        <f t="shared" si="9"/>
        <v>9.9999999999909051E-2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1098</v>
      </c>
      <c r="D369" s="1">
        <f>'PR-RAS'!E374</f>
        <v>0</v>
      </c>
      <c r="E369" s="1">
        <v>0</v>
      </c>
      <c r="F369" s="1">
        <v>0</v>
      </c>
      <c r="G369" s="2">
        <f t="shared" si="8"/>
        <v>404.06400000000002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34875.74</v>
      </c>
      <c r="D371" s="1">
        <f>'PR-RAS'!E376</f>
        <v>30731.25</v>
      </c>
      <c r="E371" s="1">
        <v>0</v>
      </c>
      <c r="F371" s="1">
        <v>0</v>
      </c>
      <c r="G371" s="2">
        <f t="shared" si="8"/>
        <v>35645.148799999995</v>
      </c>
      <c r="H371" s="2">
        <f t="shared" si="9"/>
        <v>0.51000000000203727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59875</v>
      </c>
      <c r="E373" s="1">
        <v>0</v>
      </c>
      <c r="F373" s="1">
        <v>0</v>
      </c>
      <c r="G373" s="2">
        <f t="shared" si="8"/>
        <v>44547</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59875</v>
      </c>
      <c r="E374" s="1">
        <v>0</v>
      </c>
      <c r="F374" s="1">
        <v>0</v>
      </c>
      <c r="G374" s="2">
        <f t="shared" si="8"/>
        <v>44666.75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203.6</v>
      </c>
      <c r="D378" s="1">
        <f>'PR-RAS'!E383</f>
        <v>6100.02</v>
      </c>
      <c r="E378" s="1">
        <v>0</v>
      </c>
      <c r="F378" s="1">
        <v>0</v>
      </c>
      <c r="G378" s="2">
        <f t="shared" si="8"/>
        <v>4676.1722800000007</v>
      </c>
      <c r="H378" s="2">
        <f t="shared" si="9"/>
        <v>0.42000000000044224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203.6</v>
      </c>
      <c r="D379" s="1">
        <f>'PR-RAS'!E384</f>
        <v>6100.02</v>
      </c>
      <c r="E379" s="1">
        <v>0</v>
      </c>
      <c r="F379" s="1">
        <v>0</v>
      </c>
      <c r="G379" s="2">
        <f t="shared" si="8"/>
        <v>4688.5759200000002</v>
      </c>
      <c r="H379" s="2">
        <f t="shared" si="9"/>
        <v>0.42000000000044224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340</v>
      </c>
      <c r="D386" s="1">
        <f>'PR-RAS'!E391</f>
        <v>53020</v>
      </c>
      <c r="E386" s="1">
        <v>0</v>
      </c>
      <c r="F386" s="1">
        <v>0</v>
      </c>
      <c r="G386" s="2">
        <f t="shared" si="8"/>
        <v>40956.300000000003</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340</v>
      </c>
      <c r="D389" s="1">
        <f>'PR-RAS'!E394</f>
        <v>0</v>
      </c>
      <c r="E389" s="1">
        <v>0</v>
      </c>
      <c r="F389" s="1">
        <v>0</v>
      </c>
      <c r="G389" s="2">
        <f t="shared" si="8"/>
        <v>131.92000000000002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53020</v>
      </c>
      <c r="E390" s="1">
        <v>0</v>
      </c>
      <c r="F390" s="1">
        <v>0</v>
      </c>
      <c r="G390" s="2">
        <f t="shared" si="8"/>
        <v>41249.560000000005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143027.63999999998</v>
      </c>
      <c r="D403" s="1">
        <f>'PR-RAS'!E408</f>
        <v>154223.27000000002</v>
      </c>
      <c r="E403" s="1">
        <v>0</v>
      </c>
      <c r="F403" s="1">
        <v>0</v>
      </c>
      <c r="G403" s="2">
        <f t="shared" si="8"/>
        <v>181492.62036000003</v>
      </c>
      <c r="H403" s="2">
        <f t="shared" si="9"/>
        <v>0.63000000003376044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134875.85</v>
      </c>
      <c r="E404" s="1">
        <v>0</v>
      </c>
      <c r="F404" s="1">
        <v>0</v>
      </c>
      <c r="G404" s="2">
        <f t="shared" si="8"/>
        <v>108709.93510000002</v>
      </c>
      <c r="H404" s="2">
        <f t="shared" si="9"/>
        <v>0.14999999999417923</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879410.5</v>
      </c>
      <c r="D405" s="1">
        <f>'PR-RAS'!E410</f>
        <v>0</v>
      </c>
      <c r="E405" s="1">
        <v>0</v>
      </c>
      <c r="F405" s="1">
        <v>0</v>
      </c>
      <c r="G405" s="2">
        <f t="shared" si="8"/>
        <v>355281.842</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1215582.9000000001</v>
      </c>
      <c r="D407" s="1">
        <f>'PR-RAS'!E412</f>
        <v>1294344.42</v>
      </c>
      <c r="E407" s="1">
        <v>0</v>
      </c>
      <c r="F407" s="1">
        <v>0</v>
      </c>
      <c r="G407" s="2">
        <f t="shared" si="8"/>
        <v>1544534.3264400002</v>
      </c>
      <c r="H407" s="2">
        <f t="shared" si="9"/>
        <v>0.51999999978579581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849835.51</v>
      </c>
      <c r="D408" s="1">
        <f>'PR-RAS'!E413</f>
        <v>1686843.6699999997</v>
      </c>
      <c r="E408" s="1">
        <v>0</v>
      </c>
      <c r="F408" s="1">
        <v>0</v>
      </c>
      <c r="G408" s="2">
        <f t="shared" si="8"/>
        <v>1718973.7999499997</v>
      </c>
      <c r="H408" s="2">
        <f t="shared" si="9"/>
        <v>0.82000000029802322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365747.39000000013</v>
      </c>
      <c r="D409" s="1">
        <f>'PR-RAS'!E414</f>
        <v>0</v>
      </c>
      <c r="E409" s="1">
        <v>0</v>
      </c>
      <c r="F409" s="1">
        <v>0</v>
      </c>
      <c r="G409" s="2">
        <f t="shared" si="8"/>
        <v>149224.93512000004</v>
      </c>
      <c r="H409" s="2">
        <f t="shared" si="9"/>
        <v>0.39000000013038516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392499.24999999977</v>
      </c>
      <c r="E410" s="1">
        <v>0</v>
      </c>
      <c r="F410" s="1">
        <v>0</v>
      </c>
      <c r="G410" s="2">
        <f t="shared" si="8"/>
        <v>321064.38649999979</v>
      </c>
      <c r="H410" s="2">
        <f t="shared" si="9"/>
        <v>0.24999999976716936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41655.459999999963</v>
      </c>
      <c r="D411" s="1">
        <f>'PR-RAS'!E416</f>
        <v>384638.37</v>
      </c>
      <c r="E411" s="1">
        <v>0</v>
      </c>
      <c r="F411" s="1">
        <v>0</v>
      </c>
      <c r="G411" s="2">
        <f t="shared" si="8"/>
        <v>332482.20199999993</v>
      </c>
      <c r="H411" s="2">
        <f t="shared" si="9"/>
        <v>0.82999999995809048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33774.04</v>
      </c>
      <c r="D413" s="1">
        <f>'PR-RAS'!E418</f>
        <v>21021.63</v>
      </c>
      <c r="E413" s="1">
        <v>0</v>
      </c>
      <c r="F413" s="1">
        <v>0</v>
      </c>
      <c r="G413" s="2">
        <f t="shared" si="8"/>
        <v>31236.727599999998</v>
      </c>
      <c r="H413" s="2">
        <f t="shared" si="9"/>
        <v>0.40999999999985448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300000</v>
      </c>
      <c r="E414" s="1">
        <v>0</v>
      </c>
      <c r="F414" s="1">
        <v>0</v>
      </c>
      <c r="G414" s="2">
        <f t="shared" si="8"/>
        <v>247800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300000</v>
      </c>
      <c r="E478" s="1">
        <v>0</v>
      </c>
      <c r="F478" s="1">
        <v>0</v>
      </c>
      <c r="G478" s="2">
        <f t="shared" si="8"/>
        <v>286200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300000</v>
      </c>
      <c r="E484" s="1">
        <v>0</v>
      </c>
      <c r="F484" s="1">
        <v>0</v>
      </c>
      <c r="G484" s="2">
        <f t="shared" si="8"/>
        <v>289800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300000</v>
      </c>
      <c r="E485" s="1">
        <v>0</v>
      </c>
      <c r="F485" s="1">
        <v>0</v>
      </c>
      <c r="G485" s="2">
        <f t="shared" si="8"/>
        <v>290400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300000</v>
      </c>
      <c r="E629" s="1">
        <v>0</v>
      </c>
      <c r="F629" s="1">
        <v>0</v>
      </c>
      <c r="G629" s="2">
        <f t="shared" si="10"/>
        <v>376800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1215582.9000000001</v>
      </c>
      <c r="D633" s="1">
        <f>'PR-RAS'!E639</f>
        <v>1594344.42</v>
      </c>
      <c r="E633" s="1">
        <v>0</v>
      </c>
      <c r="F633" s="1">
        <v>0</v>
      </c>
      <c r="G633" s="2">
        <f t="shared" si="10"/>
        <v>2783499.7396800001</v>
      </c>
      <c r="H633" s="2">
        <f t="shared" si="11"/>
        <v>0.51999999978579581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849835.51</v>
      </c>
      <c r="D634" s="1">
        <f>'PR-RAS'!E640</f>
        <v>1686843.6699999997</v>
      </c>
      <c r="E634" s="1">
        <v>0</v>
      </c>
      <c r="F634" s="1">
        <v>0</v>
      </c>
      <c r="G634" s="2">
        <f t="shared" si="10"/>
        <v>2673489.9640499996</v>
      </c>
      <c r="H634" s="2">
        <f t="shared" si="11"/>
        <v>0.82000000029802322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365747.39000000013</v>
      </c>
      <c r="D635" s="1">
        <f>'PR-RAS'!E641</f>
        <v>0</v>
      </c>
      <c r="E635" s="1">
        <v>0</v>
      </c>
      <c r="F635" s="1">
        <v>0</v>
      </c>
      <c r="G635" s="2">
        <f t="shared" si="10"/>
        <v>231883.84526000009</v>
      </c>
      <c r="H635" s="2">
        <f t="shared" si="11"/>
        <v>0.39000000013038516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92499.249999999767</v>
      </c>
      <c r="E636" s="1">
        <v>0</v>
      </c>
      <c r="F636" s="1">
        <v>0</v>
      </c>
      <c r="G636" s="2">
        <f t="shared" si="10"/>
        <v>117474.04749999971</v>
      </c>
      <c r="H636" s="2">
        <f t="shared" si="11"/>
        <v>0.24999999976716936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41655.459999999963</v>
      </c>
      <c r="D637" s="1">
        <f>'PR-RAS'!E643</f>
        <v>384638.37</v>
      </c>
      <c r="E637" s="1">
        <v>0</v>
      </c>
      <c r="F637" s="1">
        <v>0</v>
      </c>
      <c r="G637" s="2">
        <f t="shared" si="10"/>
        <v>515752.87919999997</v>
      </c>
      <c r="H637" s="2">
        <f t="shared" si="11"/>
        <v>0.82999999995809048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407402.85000000009</v>
      </c>
      <c r="D639" s="1">
        <f>'PR-RAS'!E645</f>
        <v>292139.12000000023</v>
      </c>
      <c r="E639" s="1">
        <v>0</v>
      </c>
      <c r="F639" s="1">
        <v>0</v>
      </c>
      <c r="G639" s="2">
        <f t="shared" si="10"/>
        <v>632692.53542000032</v>
      </c>
      <c r="H639" s="2">
        <f t="shared" si="11"/>
        <v>0.27000000013504177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125373.74</v>
      </c>
      <c r="D642" s="1">
        <f>'PR-RAS'!E649</f>
        <v>579367.37</v>
      </c>
      <c r="E642" s="1">
        <v>0</v>
      </c>
      <c r="F642" s="1">
        <v>0</v>
      </c>
      <c r="G642" s="2">
        <f t="shared" si="10"/>
        <v>823113.53567999997</v>
      </c>
      <c r="H642" s="2">
        <f t="shared" si="11"/>
        <v>0.6299999999901047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1297244.3</v>
      </c>
      <c r="D643" s="1">
        <f>'PR-RAS'!E650</f>
        <v>1706166.34</v>
      </c>
      <c r="E643" s="1">
        <v>0</v>
      </c>
      <c r="F643" s="1">
        <v>0</v>
      </c>
      <c r="G643" s="2">
        <f t="shared" si="10"/>
        <v>3023548.4211600004</v>
      </c>
      <c r="H643" s="2">
        <f t="shared" si="11"/>
        <v>0.64000000013038516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843250.67</v>
      </c>
      <c r="D644" s="1">
        <f>'PR-RAS'!E651</f>
        <v>1742437.11</v>
      </c>
      <c r="E644" s="1">
        <v>0</v>
      </c>
      <c r="F644" s="1">
        <v>0</v>
      </c>
      <c r="G644" s="2">
        <f t="shared" si="10"/>
        <v>2782984.3042700007</v>
      </c>
      <c r="H644" s="2">
        <f t="shared" si="11"/>
        <v>0.44000000006053597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579367.37</v>
      </c>
      <c r="D645" s="1">
        <f>'PR-RAS'!E652</f>
        <v>543096.59999999986</v>
      </c>
      <c r="E645" s="1">
        <v>0</v>
      </c>
      <c r="F645" s="1">
        <v>0</v>
      </c>
      <c r="G645" s="2">
        <f t="shared" si="10"/>
        <v>1072621.0070799999</v>
      </c>
      <c r="H645" s="2">
        <f t="shared" si="11"/>
        <v>0.77000000013504177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30</v>
      </c>
      <c r="E646" s="1">
        <v>0</v>
      </c>
      <c r="F646" s="1">
        <v>0</v>
      </c>
      <c r="G646" s="2">
        <f t="shared" si="10"/>
        <v>41.925000000000004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4</v>
      </c>
      <c r="E647" s="1">
        <v>0</v>
      </c>
      <c r="F647" s="1">
        <v>0</v>
      </c>
      <c r="G647" s="2">
        <f t="shared" si="10"/>
        <v>7.1059999999999999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v>
      </c>
      <c r="D648" s="1">
        <f>'PR-RAS'!E655</f>
        <v>30</v>
      </c>
      <c r="E648" s="1">
        <v>0</v>
      </c>
      <c r="F648" s="1">
        <v>0</v>
      </c>
      <c r="G648" s="2">
        <f t="shared" si="10"/>
        <v>64.052999999999997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4</v>
      </c>
      <c r="E649" s="1">
        <v>0</v>
      </c>
      <c r="F649" s="1">
        <v>0</v>
      </c>
      <c r="G649" s="2">
        <f t="shared" si="10"/>
        <v>7.1280000000000001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318622.81</v>
      </c>
      <c r="D654" s="1">
        <f>'PR-RAS'!E661</f>
        <v>339214.66</v>
      </c>
      <c r="E654" s="1">
        <v>0</v>
      </c>
      <c r="F654" s="1">
        <v>0</v>
      </c>
      <c r="G654" s="2">
        <f t="shared" si="10"/>
        <v>651075.04088999995</v>
      </c>
      <c r="H654" s="2">
        <f t="shared" si="11"/>
        <v>0.53000000002793968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735.06</v>
      </c>
      <c r="D655" s="1">
        <f>'PR-RAS'!E662</f>
        <v>0</v>
      </c>
      <c r="E655" s="1">
        <v>0</v>
      </c>
      <c r="F655" s="1">
        <v>0</v>
      </c>
      <c r="G655" s="2">
        <f t="shared" si="10"/>
        <v>480.72924</v>
      </c>
      <c r="H655" s="2">
        <f t="shared" si="11"/>
        <v>5.999999999994543E-2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152423.89000000001</v>
      </c>
      <c r="D658" s="1">
        <f>'PR-RAS'!E665</f>
        <v>461962.83</v>
      </c>
      <c r="E658" s="1">
        <v>0</v>
      </c>
      <c r="F658" s="1">
        <v>0</v>
      </c>
      <c r="G658" s="2">
        <f t="shared" si="10"/>
        <v>707161.65435000008</v>
      </c>
      <c r="H658" s="2">
        <f t="shared" si="11"/>
        <v>0.27999999996973202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47127</v>
      </c>
      <c r="D662" s="1">
        <f>'PR-RAS'!E669</f>
        <v>28910.67</v>
      </c>
      <c r="E662" s="1">
        <v>0</v>
      </c>
      <c r="F662" s="1">
        <v>0</v>
      </c>
      <c r="G662" s="2">
        <f t="shared" si="10"/>
        <v>69370.852740000002</v>
      </c>
      <c r="H662" s="2">
        <f t="shared" si="11"/>
        <v>0.33000000000174623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5100</v>
      </c>
      <c r="E670" s="1">
        <v>0</v>
      </c>
      <c r="F670" s="1">
        <v>0</v>
      </c>
      <c r="G670" s="2">
        <f t="shared" si="10"/>
        <v>6823.8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154510.49</v>
      </c>
      <c r="D687" s="1">
        <f>'PR-RAS'!E694</f>
        <v>255972.04</v>
      </c>
      <c r="E687" s="1">
        <v>0</v>
      </c>
      <c r="F687" s="1">
        <v>0</v>
      </c>
      <c r="G687" s="2">
        <f t="shared" si="10"/>
        <v>457187.83502000006</v>
      </c>
      <c r="H687" s="2">
        <f t="shared" si="11"/>
        <v>0.52999999999883585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346129.5</v>
      </c>
      <c r="D691" s="1">
        <f>'PR-RAS'!E698</f>
        <v>0</v>
      </c>
      <c r="E691" s="1">
        <v>0</v>
      </c>
      <c r="F691" s="1">
        <v>0</v>
      </c>
      <c r="G691" s="2">
        <f t="shared" si="10"/>
        <v>238829.35499999998</v>
      </c>
      <c r="H691" s="2">
        <f t="shared" si="11"/>
        <v>0.5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15.77</v>
      </c>
      <c r="E710" s="1">
        <v>0</v>
      </c>
      <c r="F710" s="1">
        <v>0</v>
      </c>
      <c r="G710" s="2">
        <f t="shared" si="10"/>
        <v>22.361859999999997</v>
      </c>
      <c r="H710" s="2">
        <f t="shared" si="11"/>
        <v>0.23000000000000043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2928.27</v>
      </c>
      <c r="D711" s="1">
        <f>'PR-RAS'!E718</f>
        <v>5620.37</v>
      </c>
      <c r="E711" s="1">
        <v>0</v>
      </c>
      <c r="F711" s="1">
        <v>0</v>
      </c>
      <c r="G711" s="2">
        <f t="shared" si="10"/>
        <v>10059.997100000001</v>
      </c>
      <c r="H711" s="2">
        <f t="shared" si="11"/>
        <v>0.63999999999987267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210</v>
      </c>
      <c r="E713" s="1">
        <v>0</v>
      </c>
      <c r="F713" s="1">
        <v>0</v>
      </c>
      <c r="G713" s="2">
        <f t="shared" si="10"/>
        <v>299.03999999999996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5366.88</v>
      </c>
      <c r="D715" s="1">
        <f>'PR-RAS'!E722</f>
        <v>20298.36</v>
      </c>
      <c r="E715" s="1">
        <v>0</v>
      </c>
      <c r="F715" s="1">
        <v>0</v>
      </c>
      <c r="G715" s="2">
        <f t="shared" si="10"/>
        <v>32818.010399999999</v>
      </c>
      <c r="H715" s="2">
        <f t="shared" si="11"/>
        <v>0.48000000000047294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12204.74</v>
      </c>
      <c r="D718" s="1">
        <f>'PR-RAS'!E725</f>
        <v>11025.2</v>
      </c>
      <c r="E718" s="1">
        <v>0</v>
      </c>
      <c r="F718" s="1">
        <v>0</v>
      </c>
      <c r="G718" s="2">
        <f t="shared" si="10"/>
        <v>24560.935379999999</v>
      </c>
      <c r="H718" s="2">
        <f t="shared" si="11"/>
        <v>0.46000000000094587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118.35</v>
      </c>
      <c r="D719" s="1">
        <f>'PR-RAS'!E726</f>
        <v>152.16</v>
      </c>
      <c r="E719" s="1">
        <v>0</v>
      </c>
      <c r="F719" s="1">
        <v>0</v>
      </c>
      <c r="G719" s="2">
        <f t="shared" si="10"/>
        <v>303.47705999999994</v>
      </c>
      <c r="H719" s="2">
        <f t="shared" si="11"/>
        <v>0.50999999999999091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19.579999999999998</v>
      </c>
      <c r="E732" s="1">
        <v>0</v>
      </c>
      <c r="F732" s="1">
        <v>0</v>
      </c>
      <c r="G732" s="2">
        <f t="shared" si="10"/>
        <v>28.625959999999996</v>
      </c>
      <c r="H732" s="2">
        <f t="shared" si="11"/>
        <v>0.42000000000000171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634.34</v>
      </c>
      <c r="D752" s="1">
        <f>'PR-RAS'!E759</f>
        <v>431.25</v>
      </c>
      <c r="E752" s="1">
        <v>0</v>
      </c>
      <c r="F752" s="1">
        <v>0</v>
      </c>
      <c r="G752" s="2">
        <f t="shared" si="10"/>
        <v>1124.1268400000001</v>
      </c>
      <c r="H752" s="2">
        <f t="shared" si="11"/>
        <v>0.59000000000003183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24031.09</v>
      </c>
      <c r="D809" s="1">
        <f>'PR-RAS'!E816</f>
        <v>37545.410000000003</v>
      </c>
      <c r="E809" s="1">
        <v>0</v>
      </c>
      <c r="F809" s="1">
        <v>0</v>
      </c>
      <c r="G809" s="2">
        <f t="shared" si="10"/>
        <v>80090.503280000004</v>
      </c>
      <c r="H809" s="2">
        <f t="shared" si="11"/>
        <v>0.50000000000363798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8950</v>
      </c>
      <c r="D812" s="1">
        <f>'PR-RAS'!E819</f>
        <v>13500</v>
      </c>
      <c r="E812" s="1">
        <v>0</v>
      </c>
      <c r="F812" s="1">
        <v>0</v>
      </c>
      <c r="G812" s="2">
        <f t="shared" si="18"/>
        <v>29155.45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5530</v>
      </c>
      <c r="D817" s="1">
        <f>'PR-RAS'!E824</f>
        <v>0</v>
      </c>
      <c r="E817" s="1">
        <v>0</v>
      </c>
      <c r="F817" s="1">
        <v>0</v>
      </c>
      <c r="G817" s="2">
        <f t="shared" si="18"/>
        <v>4512.4799999999996</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7133.48</v>
      </c>
      <c r="D819" s="1">
        <f>'PR-RAS'!E826</f>
        <v>6114.61</v>
      </c>
      <c r="E819" s="1">
        <v>0</v>
      </c>
      <c r="F819" s="1">
        <v>0</v>
      </c>
      <c r="G819" s="2">
        <f t="shared" si="18"/>
        <v>15838.688599999996</v>
      </c>
      <c r="H819" s="2">
        <f t="shared" si="19"/>
        <v>0.86999999999989086</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4670.38</v>
      </c>
      <c r="E821" s="1">
        <v>0</v>
      </c>
      <c r="F821" s="1">
        <v>0</v>
      </c>
      <c r="G821" s="2">
        <f t="shared" si="18"/>
        <v>7659.4231999999993</v>
      </c>
      <c r="H821" s="2">
        <f t="shared" si="19"/>
        <v>0.38000000000010914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300000</v>
      </c>
      <c r="E871" s="1">
        <v>0</v>
      </c>
      <c r="F871" s="1">
        <v>0</v>
      </c>
      <c r="G871" s="2">
        <f t="shared" si="18"/>
        <v>522000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5525243.1100000013</v>
      </c>
      <c r="D984" s="6">
        <f>BILANCA!E6</f>
        <v>5312185.5100000007</v>
      </c>
      <c r="E984" s="6">
        <v>0</v>
      </c>
      <c r="F984" s="6">
        <v>0</v>
      </c>
      <c r="G984" s="7">
        <f t="shared" ref="G984:G1241" si="22">B984/1000*C984+B984/500*D984</f>
        <v>16149.614130000004</v>
      </c>
      <c r="H984" s="7">
        <f t="shared" si="19"/>
        <v>0.60000000055879354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4911764.370000001</v>
      </c>
      <c r="D985" s="1">
        <f>BILANCA!E7</f>
        <v>4747729.9500000011</v>
      </c>
      <c r="E985" s="1">
        <v>0</v>
      </c>
      <c r="F985" s="1">
        <v>0</v>
      </c>
      <c r="G985" s="2">
        <f t="shared" si="22"/>
        <v>28814.448540000005</v>
      </c>
      <c r="H985" s="2">
        <f t="shared" si="19"/>
        <v>0.41999999992549419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125807.72</v>
      </c>
      <c r="D986" s="1">
        <f>BILANCA!E8</f>
        <v>135493.67000000001</v>
      </c>
      <c r="E986" s="1">
        <v>0</v>
      </c>
      <c r="F986" s="1">
        <v>0</v>
      </c>
      <c r="G986" s="2">
        <f t="shared" si="22"/>
        <v>1190.38518</v>
      </c>
      <c r="H986" s="2">
        <f t="shared" si="19"/>
        <v>0.60999999998603016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125807.72</v>
      </c>
      <c r="D987" s="1">
        <f>BILANCA!E9</f>
        <v>135493.67000000001</v>
      </c>
      <c r="E987" s="1">
        <v>0</v>
      </c>
      <c r="F987" s="1">
        <v>0</v>
      </c>
      <c r="G987" s="2">
        <f t="shared" si="22"/>
        <v>1587.1802400000001</v>
      </c>
      <c r="H987" s="2">
        <f t="shared" si="19"/>
        <v>0.60999999998603016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4766285.290000001</v>
      </c>
      <c r="D990" s="1">
        <f>BILANCA!E12</f>
        <v>4602250.870000001</v>
      </c>
      <c r="E990" s="1">
        <v>0</v>
      </c>
      <c r="F990" s="1">
        <v>0</v>
      </c>
      <c r="G990" s="2">
        <f t="shared" si="22"/>
        <v>97795.509210000018</v>
      </c>
      <c r="H990" s="2">
        <f t="shared" si="19"/>
        <v>0.41999999992549419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4629882.17</v>
      </c>
      <c r="D991" s="1">
        <f>BILANCA!E13</f>
        <v>4381159.6900000004</v>
      </c>
      <c r="E991" s="1">
        <v>0</v>
      </c>
      <c r="F991" s="1">
        <v>0</v>
      </c>
      <c r="G991" s="2">
        <f t="shared" si="22"/>
        <v>107137.61240000001</v>
      </c>
      <c r="H991" s="2">
        <f t="shared" si="19"/>
        <v>0.47999999951571226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418520.22</v>
      </c>
      <c r="D993" s="1">
        <f>BILANCA!E15</f>
        <v>436596.68</v>
      </c>
      <c r="E993" s="1">
        <v>0</v>
      </c>
      <c r="F993" s="1">
        <v>0</v>
      </c>
      <c r="G993" s="2">
        <f t="shared" si="22"/>
        <v>12917.1358</v>
      </c>
      <c r="H993" s="2">
        <f t="shared" si="19"/>
        <v>0.53999999997904524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4779552.74</v>
      </c>
      <c r="D994" s="1">
        <f>BILANCA!E16</f>
        <v>4779552.74</v>
      </c>
      <c r="E994" s="1">
        <v>0</v>
      </c>
      <c r="F994" s="1">
        <v>0</v>
      </c>
      <c r="G994" s="2">
        <f t="shared" si="22"/>
        <v>157725.24041999999</v>
      </c>
      <c r="H994" s="2">
        <f t="shared" si="19"/>
        <v>0.51999999955296516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942513.23</v>
      </c>
      <c r="D995" s="1">
        <f>BILANCA!E17</f>
        <v>942179.23</v>
      </c>
      <c r="E995" s="1">
        <v>0</v>
      </c>
      <c r="F995" s="1">
        <v>0</v>
      </c>
      <c r="G995" s="2">
        <f t="shared" si="22"/>
        <v>33922.460279999999</v>
      </c>
      <c r="H995" s="2">
        <f t="shared" si="19"/>
        <v>0.4599999999627471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1510704.02</v>
      </c>
      <c r="D996" s="1">
        <f>BILANCA!E18</f>
        <v>1777168.96</v>
      </c>
      <c r="E996" s="1">
        <v>0</v>
      </c>
      <c r="F996" s="1">
        <v>0</v>
      </c>
      <c r="G996" s="2">
        <f t="shared" si="22"/>
        <v>65845.54522</v>
      </c>
      <c r="H996" s="2">
        <f t="shared" si="19"/>
        <v>6.0000000055879354E-2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54618.609999999986</v>
      </c>
      <c r="D997" s="1">
        <f>BILANCA!E19</f>
        <v>61116.21000000005</v>
      </c>
      <c r="E997" s="1">
        <v>0</v>
      </c>
      <c r="F997" s="1">
        <v>0</v>
      </c>
      <c r="G997" s="2">
        <f t="shared" si="22"/>
        <v>2475.914420000001</v>
      </c>
      <c r="H997" s="2">
        <f t="shared" si="19"/>
        <v>0.60000000006402843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46073.38</v>
      </c>
      <c r="D998" s="1">
        <f>BILANCA!E20</f>
        <v>39956</v>
      </c>
      <c r="E998" s="1">
        <v>0</v>
      </c>
      <c r="F998" s="1">
        <v>0</v>
      </c>
      <c r="G998" s="2">
        <f t="shared" si="22"/>
        <v>1889.7807</v>
      </c>
      <c r="H998" s="2">
        <f t="shared" si="19"/>
        <v>0.37999999999738066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153.03</v>
      </c>
      <c r="D999" s="1">
        <f>BILANCA!E21</f>
        <v>126.62</v>
      </c>
      <c r="E999" s="1">
        <v>0</v>
      </c>
      <c r="F999" s="1">
        <v>0</v>
      </c>
      <c r="G999" s="2">
        <f t="shared" si="22"/>
        <v>6.5003200000000003</v>
      </c>
      <c r="H999" s="2">
        <f t="shared" si="19"/>
        <v>0.40999999999999659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17972.740000000002</v>
      </c>
      <c r="D1000" s="1">
        <f>BILANCA!E22</f>
        <v>19633.060000000001</v>
      </c>
      <c r="E1000" s="1">
        <v>0</v>
      </c>
      <c r="F1000" s="1">
        <v>0</v>
      </c>
      <c r="G1000" s="2">
        <f t="shared" si="22"/>
        <v>973.0606200000002</v>
      </c>
      <c r="H1000" s="2">
        <f t="shared" si="19"/>
        <v>0.31999999999970896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12055.46</v>
      </c>
      <c r="D1002" s="1">
        <f>BILANCA!E24</f>
        <v>12055.46</v>
      </c>
      <c r="E1002" s="1">
        <v>0</v>
      </c>
      <c r="F1002" s="1">
        <v>0</v>
      </c>
      <c r="G1002" s="2">
        <f t="shared" si="22"/>
        <v>687.16121999999996</v>
      </c>
      <c r="H1002" s="2">
        <f t="shared" si="19"/>
        <v>0.91999999999825377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1531.36</v>
      </c>
      <c r="D1003" s="1">
        <f>BILANCA!E25</f>
        <v>1531.36</v>
      </c>
      <c r="E1003" s="1">
        <v>0</v>
      </c>
      <c r="F1003" s="1">
        <v>0</v>
      </c>
      <c r="G1003" s="2">
        <f t="shared" si="22"/>
        <v>91.881599999999992</v>
      </c>
      <c r="H1003" s="2">
        <f t="shared" si="19"/>
        <v>0.71999999999979991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189937.02</v>
      </c>
      <c r="D1004" s="1">
        <f>BILANCA!E26</f>
        <v>200819.79</v>
      </c>
      <c r="E1004" s="1">
        <v>0</v>
      </c>
      <c r="F1004" s="1">
        <v>0</v>
      </c>
      <c r="G1004" s="2">
        <f t="shared" si="22"/>
        <v>12423.108600000001</v>
      </c>
      <c r="H1004" s="2">
        <f t="shared" si="19"/>
        <v>0.22999999998137355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213104.38</v>
      </c>
      <c r="D1006" s="1">
        <f>BILANCA!E28</f>
        <v>213006.07999999999</v>
      </c>
      <c r="E1006" s="1">
        <v>0</v>
      </c>
      <c r="F1006" s="1">
        <v>0</v>
      </c>
      <c r="G1006" s="2">
        <f t="shared" si="22"/>
        <v>14699.680420000001</v>
      </c>
      <c r="H1006" s="2">
        <f t="shared" si="19"/>
        <v>0.45999999999185093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20737.939999999999</v>
      </c>
      <c r="D1007" s="1">
        <f>BILANCA!E29</f>
        <v>78617.11</v>
      </c>
      <c r="E1007" s="1">
        <v>0</v>
      </c>
      <c r="F1007" s="1">
        <v>0</v>
      </c>
      <c r="G1007" s="2">
        <f t="shared" si="22"/>
        <v>4271.3318400000007</v>
      </c>
      <c r="H1007" s="2">
        <f t="shared" si="19"/>
        <v>0.17000000000189175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38023.42</v>
      </c>
      <c r="D1008" s="1">
        <f>BILANCA!E30</f>
        <v>95044.88</v>
      </c>
      <c r="E1008" s="1">
        <v>0</v>
      </c>
      <c r="F1008" s="1">
        <v>0</v>
      </c>
      <c r="G1008" s="2">
        <f t="shared" si="22"/>
        <v>5702.8295000000007</v>
      </c>
      <c r="H1008" s="2">
        <f t="shared" si="19"/>
        <v>0.53999999999359716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17285.48</v>
      </c>
      <c r="D1012" s="1">
        <f>BILANCA!E34</f>
        <v>16427.77</v>
      </c>
      <c r="E1012" s="1">
        <v>0</v>
      </c>
      <c r="F1012" s="1">
        <v>0</v>
      </c>
      <c r="G1012" s="2">
        <f t="shared" si="22"/>
        <v>1454.0895800000001</v>
      </c>
      <c r="H1012" s="2">
        <f t="shared" si="19"/>
        <v>0.70999999999912689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203.70999999999185</v>
      </c>
      <c r="D1013" s="1">
        <f>BILANCA!E35</f>
        <v>6303.7399999999907</v>
      </c>
      <c r="E1013" s="1">
        <v>0</v>
      </c>
      <c r="F1013" s="1">
        <v>0</v>
      </c>
      <c r="G1013" s="2">
        <f t="shared" si="22"/>
        <v>384.33569999999918</v>
      </c>
      <c r="H1013" s="2">
        <f t="shared" si="19"/>
        <v>0.5500000000174623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160216.81</v>
      </c>
      <c r="D1014" s="1">
        <f>BILANCA!E36</f>
        <v>166316.84</v>
      </c>
      <c r="E1014" s="1">
        <v>0</v>
      </c>
      <c r="F1014" s="1">
        <v>0</v>
      </c>
      <c r="G1014" s="2">
        <f t="shared" si="22"/>
        <v>15278.36519</v>
      </c>
      <c r="H1014" s="2">
        <f t="shared" si="19"/>
        <v>0.35000000000582077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160013.1</v>
      </c>
      <c r="D1018" s="1">
        <f>BILANCA!E40</f>
        <v>160013.1</v>
      </c>
      <c r="E1018" s="1">
        <v>0</v>
      </c>
      <c r="F1018" s="1">
        <v>0</v>
      </c>
      <c r="G1018" s="2">
        <f t="shared" si="22"/>
        <v>16801.375500000002</v>
      </c>
      <c r="H1018" s="2">
        <f t="shared" si="19"/>
        <v>0.20000000001164153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60842.860000000044</v>
      </c>
      <c r="D1023" s="1">
        <f>BILANCA!E45</f>
        <v>75054.120000000054</v>
      </c>
      <c r="E1023" s="1">
        <v>0</v>
      </c>
      <c r="F1023" s="1">
        <v>0</v>
      </c>
      <c r="G1023" s="2">
        <f t="shared" si="22"/>
        <v>8438.0440000000053</v>
      </c>
      <c r="H1023" s="2">
        <f t="shared" si="19"/>
        <v>0.26000000000931323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8890.7099999999991</v>
      </c>
      <c r="D1025" s="1">
        <f>BILANCA!E47</f>
        <v>8485.9</v>
      </c>
      <c r="E1025" s="1">
        <v>0</v>
      </c>
      <c r="F1025" s="1">
        <v>0</v>
      </c>
      <c r="G1025" s="2">
        <f t="shared" si="22"/>
        <v>1086.22542</v>
      </c>
      <c r="H1025" s="2">
        <f t="shared" si="19"/>
        <v>0.39000000000123691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9751.2900000000009</v>
      </c>
      <c r="D1026" s="1">
        <f>BILANCA!E48</f>
        <v>9159.1200000000008</v>
      </c>
      <c r="E1026" s="1">
        <v>0</v>
      </c>
      <c r="F1026" s="1">
        <v>0</v>
      </c>
      <c r="G1026" s="2">
        <f t="shared" si="22"/>
        <v>1206.9897900000001</v>
      </c>
      <c r="H1026" s="2">
        <f t="shared" si="19"/>
        <v>0.41000000000167347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322148.21000000002</v>
      </c>
      <c r="D1027" s="1">
        <f>BILANCA!E49</f>
        <v>375508.21</v>
      </c>
      <c r="E1027" s="1">
        <v>0</v>
      </c>
      <c r="F1027" s="1">
        <v>0</v>
      </c>
      <c r="G1027" s="2">
        <f t="shared" si="22"/>
        <v>47219.243719999999</v>
      </c>
      <c r="H1027" s="2">
        <f t="shared" si="19"/>
        <v>0.42000000004190952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279947.34999999998</v>
      </c>
      <c r="D1028" s="1">
        <f>BILANCA!E50</f>
        <v>318099.11</v>
      </c>
      <c r="E1028" s="1">
        <v>0</v>
      </c>
      <c r="F1028" s="1">
        <v>0</v>
      </c>
      <c r="G1028" s="2">
        <f t="shared" si="22"/>
        <v>41226.550649999997</v>
      </c>
      <c r="H1028" s="2">
        <f t="shared" si="19"/>
        <v>0.4599999999627471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12028.97</v>
      </c>
      <c r="D1032" s="1">
        <f>BILANCA!E54</f>
        <v>14248.46</v>
      </c>
      <c r="E1032" s="1">
        <v>0</v>
      </c>
      <c r="F1032" s="1">
        <v>0</v>
      </c>
      <c r="G1032" s="2">
        <f t="shared" si="22"/>
        <v>1985.7686100000001</v>
      </c>
      <c r="H1032" s="2">
        <f t="shared" si="19"/>
        <v>0.48999999999978172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12028.97</v>
      </c>
      <c r="D1033" s="1">
        <f>BILANCA!E55</f>
        <v>14248.46</v>
      </c>
      <c r="E1033" s="1">
        <v>0</v>
      </c>
      <c r="F1033" s="1">
        <v>0</v>
      </c>
      <c r="G1033" s="2">
        <f t="shared" si="22"/>
        <v>2026.2945</v>
      </c>
      <c r="H1033" s="2">
        <f t="shared" si="19"/>
        <v>0.48999999999978172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19671.36</v>
      </c>
      <c r="D1034" s="1">
        <f>BILANCA!E56</f>
        <v>9985.41</v>
      </c>
      <c r="E1034" s="1">
        <v>0</v>
      </c>
      <c r="F1034" s="1">
        <v>0</v>
      </c>
      <c r="G1034" s="2">
        <f t="shared" si="22"/>
        <v>2021.7511799999997</v>
      </c>
      <c r="H1034" s="2">
        <f t="shared" si="19"/>
        <v>0.77000000000043656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9685.9500000000007</v>
      </c>
      <c r="D1035" s="1">
        <f>BILANCA!E57</f>
        <v>0</v>
      </c>
      <c r="E1035" s="1">
        <v>0</v>
      </c>
      <c r="F1035" s="1">
        <v>0</v>
      </c>
      <c r="G1035" s="2">
        <f t="shared" si="22"/>
        <v>503.6694</v>
      </c>
      <c r="H1035" s="2">
        <f t="shared" si="19"/>
        <v>4.9999999999272404E-2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9985.41</v>
      </c>
      <c r="D1039" s="1">
        <f>BILANCA!E61</f>
        <v>9985.41</v>
      </c>
      <c r="E1039" s="1">
        <v>0</v>
      </c>
      <c r="F1039" s="1">
        <v>0</v>
      </c>
      <c r="G1039" s="2">
        <f t="shared" si="22"/>
        <v>1677.5488799999998</v>
      </c>
      <c r="H1039" s="2">
        <f t="shared" si="19"/>
        <v>0.81999999999970896</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613478.74</v>
      </c>
      <c r="D1046" s="1">
        <f>BILANCA!E68</f>
        <v>564455.55999999994</v>
      </c>
      <c r="E1046" s="1">
        <v>0</v>
      </c>
      <c r="F1046" s="1">
        <v>0</v>
      </c>
      <c r="G1046" s="2">
        <f t="shared" si="22"/>
        <v>109770.56117999999</v>
      </c>
      <c r="H1046" s="2">
        <f t="shared" si="19"/>
        <v>0.70000000006984919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579367.37</v>
      </c>
      <c r="D1047" s="1">
        <f>BILANCA!E69</f>
        <v>543096.6</v>
      </c>
      <c r="E1047" s="1">
        <v>0</v>
      </c>
      <c r="F1047" s="1">
        <v>0</v>
      </c>
      <c r="G1047" s="2">
        <f t="shared" si="22"/>
        <v>106595.87648000001</v>
      </c>
      <c r="H1047" s="2">
        <f t="shared" si="19"/>
        <v>0.77000000001862645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578568.61</v>
      </c>
      <c r="D1048" s="1">
        <f>BILANCA!E70</f>
        <v>542599.77</v>
      </c>
      <c r="E1048" s="1">
        <v>0</v>
      </c>
      <c r="F1048" s="1">
        <v>0</v>
      </c>
      <c r="G1048" s="2">
        <f t="shared" si="22"/>
        <v>108144.92975000001</v>
      </c>
      <c r="H1048" s="2">
        <f t="shared" si="19"/>
        <v>0.61999999999534339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578568.61</v>
      </c>
      <c r="D1050" s="1">
        <f>BILANCA!E72</f>
        <v>542599.77</v>
      </c>
      <c r="E1050" s="1">
        <v>0</v>
      </c>
      <c r="F1050" s="1">
        <v>0</v>
      </c>
      <c r="G1050" s="2">
        <f t="shared" si="22"/>
        <v>111472.46605000002</v>
      </c>
      <c r="H1050" s="2">
        <f t="shared" si="19"/>
        <v>0.61999999999534339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798.76</v>
      </c>
      <c r="D1054" s="1">
        <f>BILANCA!E76</f>
        <v>496.83</v>
      </c>
      <c r="E1054" s="1">
        <v>0</v>
      </c>
      <c r="F1054" s="1">
        <v>0</v>
      </c>
      <c r="G1054" s="2">
        <f t="shared" si="22"/>
        <v>127.26182</v>
      </c>
      <c r="H1054" s="2">
        <f t="shared" si="19"/>
        <v>0.41000000000002501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337.33000000000004</v>
      </c>
      <c r="D1056" s="1">
        <f>BILANCA!E78</f>
        <v>337.33000000000004</v>
      </c>
      <c r="E1056" s="1">
        <v>0</v>
      </c>
      <c r="F1056" s="1">
        <v>0</v>
      </c>
      <c r="G1056" s="2">
        <f t="shared" si="22"/>
        <v>73.87527</v>
      </c>
      <c r="H1056" s="2">
        <f t="shared" si="19"/>
        <v>0.66000000000008185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199.08</v>
      </c>
      <c r="D1057" s="1">
        <f>BILANCA!E79</f>
        <v>199.08</v>
      </c>
      <c r="E1057" s="1">
        <v>0</v>
      </c>
      <c r="F1057" s="1">
        <v>0</v>
      </c>
      <c r="G1057" s="2">
        <f t="shared" si="22"/>
        <v>44.19576</v>
      </c>
      <c r="H1057" s="2">
        <f t="shared" si="19"/>
        <v>0.16000000000002501</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199.08</v>
      </c>
      <c r="D1058" s="1">
        <f>BILANCA!E80</f>
        <v>199.08</v>
      </c>
      <c r="E1058" s="1">
        <v>0</v>
      </c>
      <c r="F1058" s="1">
        <v>0</v>
      </c>
      <c r="G1058" s="2">
        <f t="shared" si="22"/>
        <v>44.793000000000006</v>
      </c>
      <c r="H1058" s="2">
        <f t="shared" si="19"/>
        <v>0.16000000000002501</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138.24</v>
      </c>
      <c r="D1062" s="1">
        <f>BILANCA!E84</f>
        <v>138.24</v>
      </c>
      <c r="E1062" s="1">
        <v>0</v>
      </c>
      <c r="F1062" s="1">
        <v>0</v>
      </c>
      <c r="G1062" s="2">
        <f t="shared" si="22"/>
        <v>32.762880000000003</v>
      </c>
      <c r="H1062" s="2">
        <f t="shared" si="19"/>
        <v>0.48000000000001819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0.01</v>
      </c>
      <c r="D1064" s="1">
        <f>BILANCA!E86</f>
        <v>0.01</v>
      </c>
      <c r="E1064" s="1">
        <v>0</v>
      </c>
      <c r="F1064" s="1">
        <v>0</v>
      </c>
      <c r="G1064" s="2">
        <f t="shared" si="22"/>
        <v>2.4300000000000003E-3</v>
      </c>
      <c r="H1064" s="2">
        <f t="shared" si="19"/>
        <v>0.02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33774.039999999994</v>
      </c>
      <c r="D1124" s="1">
        <f>BILANCA!E146</f>
        <v>21021.629999999997</v>
      </c>
      <c r="E1124" s="1">
        <v>0</v>
      </c>
      <c r="F1124" s="1">
        <v>0</v>
      </c>
      <c r="G1124" s="2">
        <f t="shared" si="22"/>
        <v>10690.239299999997</v>
      </c>
      <c r="H1124" s="2">
        <f t="shared" si="23"/>
        <v>0.4099999999962165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4573.59</v>
      </c>
      <c r="D1125" s="1">
        <f>BILANCA!E147</f>
        <v>3632.01</v>
      </c>
      <c r="E1125" s="1">
        <v>0</v>
      </c>
      <c r="F1125" s="1">
        <v>0</v>
      </c>
      <c r="G1125" s="2">
        <f t="shared" si="22"/>
        <v>1680.9406199999999</v>
      </c>
      <c r="H1125" s="2">
        <f t="shared" si="23"/>
        <v>0.42000000000007276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7044.15</v>
      </c>
      <c r="D1136" s="1">
        <f>BILANCA!E158</f>
        <v>8570.4599999999991</v>
      </c>
      <c r="E1136" s="1">
        <v>0</v>
      </c>
      <c r="F1136" s="1">
        <v>0</v>
      </c>
      <c r="G1136" s="2">
        <f t="shared" si="22"/>
        <v>3700.3157099999999</v>
      </c>
      <c r="H1136" s="2">
        <f t="shared" si="23"/>
        <v>0.60999999999876309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22156.3</v>
      </c>
      <c r="D1137" s="1">
        <f>BILANCA!E159</f>
        <v>24077.1</v>
      </c>
      <c r="E1137" s="1">
        <v>0</v>
      </c>
      <c r="F1137" s="1">
        <v>0</v>
      </c>
      <c r="G1137" s="2">
        <f t="shared" si="22"/>
        <v>10827.816999999999</v>
      </c>
      <c r="H1137" s="2">
        <f t="shared" si="23"/>
        <v>0.39999999999781721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15257.94</v>
      </c>
      <c r="E1141" s="1">
        <v>0</v>
      </c>
      <c r="F1141" s="1">
        <v>0</v>
      </c>
      <c r="G1141" s="2">
        <f t="shared" si="22"/>
        <v>4821.5090399999999</v>
      </c>
      <c r="H1141" s="2">
        <f t="shared" si="23"/>
        <v>5.9999999999490683E-2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5525243.1099999994</v>
      </c>
      <c r="D1152" s="1">
        <f>BILANCA!E175</f>
        <v>5312185.51</v>
      </c>
      <c r="E1152" s="1">
        <v>0</v>
      </c>
      <c r="F1152" s="1">
        <v>0</v>
      </c>
      <c r="G1152" s="2">
        <f t="shared" si="22"/>
        <v>2729284.7879699999</v>
      </c>
      <c r="H1152" s="2">
        <f t="shared" si="23"/>
        <v>0.59999999962747097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172107.63999999998</v>
      </c>
      <c r="D1153" s="1">
        <f>BILANCA!E176</f>
        <v>551100.60000000009</v>
      </c>
      <c r="E1153" s="1">
        <v>0</v>
      </c>
      <c r="F1153" s="1">
        <v>0</v>
      </c>
      <c r="G1153" s="2">
        <f t="shared" si="22"/>
        <v>216632.50280000005</v>
      </c>
      <c r="H1153" s="2">
        <f t="shared" si="23"/>
        <v>0.75999999992200173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132076.85999999999</v>
      </c>
      <c r="D1154" s="1">
        <f>BILANCA!E177</f>
        <v>221385.69000000003</v>
      </c>
      <c r="E1154" s="1">
        <v>0</v>
      </c>
      <c r="F1154" s="1">
        <v>0</v>
      </c>
      <c r="G1154" s="2">
        <f t="shared" si="22"/>
        <v>98299.049040000013</v>
      </c>
      <c r="H1154" s="2">
        <f t="shared" si="23"/>
        <v>0.4499999999825377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10671.3</v>
      </c>
      <c r="D1155" s="1">
        <f>BILANCA!E178</f>
        <v>39186.730000000003</v>
      </c>
      <c r="E1155" s="1">
        <v>0</v>
      </c>
      <c r="F1155" s="1">
        <v>0</v>
      </c>
      <c r="G1155" s="2">
        <f t="shared" si="22"/>
        <v>15315.698719999999</v>
      </c>
      <c r="H1155" s="2">
        <f t="shared" si="23"/>
        <v>0.56999999999607098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120682.63</v>
      </c>
      <c r="D1156" s="1">
        <f>BILANCA!E179</f>
        <v>180273.29</v>
      </c>
      <c r="E1156" s="1">
        <v>0</v>
      </c>
      <c r="F1156" s="1">
        <v>0</v>
      </c>
      <c r="G1156" s="2">
        <f t="shared" si="22"/>
        <v>83252.653330000001</v>
      </c>
      <c r="H1156" s="2">
        <f t="shared" si="23"/>
        <v>0.66000000000349246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141.68</v>
      </c>
      <c r="D1157" s="1">
        <f>BILANCA!E180</f>
        <v>174.17</v>
      </c>
      <c r="E1157" s="1">
        <v>0</v>
      </c>
      <c r="F1157" s="1">
        <v>0</v>
      </c>
      <c r="G1157" s="2">
        <f t="shared" si="22"/>
        <v>85.263479999999987</v>
      </c>
      <c r="H1157" s="2">
        <f t="shared" si="23"/>
        <v>0.48999999999998067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141.68</v>
      </c>
      <c r="D1160" s="1">
        <f>BILANCA!E183</f>
        <v>174.17</v>
      </c>
      <c r="E1160" s="1">
        <v>0</v>
      </c>
      <c r="F1160" s="1">
        <v>0</v>
      </c>
      <c r="G1160" s="2">
        <f t="shared" si="22"/>
        <v>86.733539999999991</v>
      </c>
      <c r="H1160" s="2">
        <f t="shared" si="23"/>
        <v>0.48999999999998067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581.25</v>
      </c>
      <c r="D1161" s="1">
        <f>BILANCA!E184</f>
        <v>225</v>
      </c>
      <c r="E1161" s="1">
        <v>0</v>
      </c>
      <c r="F1161" s="1">
        <v>0</v>
      </c>
      <c r="G1161" s="2">
        <f t="shared" si="22"/>
        <v>183.5625</v>
      </c>
      <c r="H1161" s="2">
        <f t="shared" si="23"/>
        <v>0.25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1526.5</v>
      </c>
      <c r="E1163" s="1">
        <v>0</v>
      </c>
      <c r="F1163" s="1">
        <v>0</v>
      </c>
      <c r="G1163" s="2">
        <f t="shared" si="22"/>
        <v>549.54</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40030.78</v>
      </c>
      <c r="D1166" s="1">
        <f>BILANCA!E189</f>
        <v>29714.91</v>
      </c>
      <c r="E1166" s="1">
        <v>0</v>
      </c>
      <c r="F1166" s="1">
        <v>0</v>
      </c>
      <c r="G1166" s="2">
        <f t="shared" si="22"/>
        <v>18201.289799999999</v>
      </c>
      <c r="H1166" s="2">
        <f t="shared" si="23"/>
        <v>0.31000000000130967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300000</v>
      </c>
      <c r="E1183" s="1">
        <v>0</v>
      </c>
      <c r="F1183" s="1">
        <v>0</v>
      </c>
      <c r="G1183" s="2">
        <f t="shared" si="22"/>
        <v>120000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300000</v>
      </c>
      <c r="E1184" s="1">
        <v>0</v>
      </c>
      <c r="F1184" s="1">
        <v>0</v>
      </c>
      <c r="G1184" s="2">
        <f t="shared" si="22"/>
        <v>120600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300000</v>
      </c>
      <c r="E1185" s="1">
        <v>0</v>
      </c>
      <c r="F1185" s="1">
        <v>0</v>
      </c>
      <c r="G1185" s="2">
        <f t="shared" si="22"/>
        <v>121200.00000000001</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5353135.47</v>
      </c>
      <c r="D1214" s="1">
        <f>BILANCA!E237</f>
        <v>4761084.91</v>
      </c>
      <c r="E1214" s="1">
        <v>0</v>
      </c>
      <c r="F1214" s="1">
        <v>0</v>
      </c>
      <c r="G1214" s="2">
        <f t="shared" si="22"/>
        <v>3436195.5219900003</v>
      </c>
      <c r="H1214" s="2">
        <f t="shared" si="23"/>
        <v>0.55999999959021807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4911958.58</v>
      </c>
      <c r="D1215" s="1">
        <f>BILANCA!E238</f>
        <v>4447924.16</v>
      </c>
      <c r="E1215" s="1">
        <v>0</v>
      </c>
      <c r="F1215" s="1">
        <v>0</v>
      </c>
      <c r="G1215" s="2">
        <f t="shared" si="22"/>
        <v>3203411.2008000002</v>
      </c>
      <c r="H1215" s="2">
        <f t="shared" si="23"/>
        <v>0.58000000007450581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4911958.58</v>
      </c>
      <c r="D1216" s="1">
        <f>BILANCA!E239</f>
        <v>4747924.16</v>
      </c>
      <c r="E1216" s="1">
        <v>0</v>
      </c>
      <c r="F1216" s="1">
        <v>0</v>
      </c>
      <c r="G1216" s="2">
        <f t="shared" si="22"/>
        <v>3357019.0077000004</v>
      </c>
      <c r="H1216" s="2">
        <f t="shared" si="2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393274.53</v>
      </c>
      <c r="D1217" s="1">
        <f>BILANCA!E240</f>
        <v>197995.09</v>
      </c>
      <c r="E1217" s="1">
        <v>0</v>
      </c>
      <c r="F1217" s="1">
        <v>0</v>
      </c>
      <c r="G1217" s="2">
        <f t="shared" si="22"/>
        <v>184687.94214</v>
      </c>
      <c r="H1217" s="2">
        <f t="shared" si="23"/>
        <v>0.55999999996856786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4518684.05</v>
      </c>
      <c r="D1218" s="1">
        <f>BILANCA!E241</f>
        <v>4549929.07</v>
      </c>
      <c r="E1218" s="1">
        <v>0</v>
      </c>
      <c r="F1218" s="1">
        <v>0</v>
      </c>
      <c r="G1218" s="2">
        <f t="shared" si="22"/>
        <v>3200357.4146499997</v>
      </c>
      <c r="H1218" s="2">
        <f t="shared" si="23"/>
        <v>0.12000000011175871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300000</v>
      </c>
      <c r="E1219" s="1">
        <v>0</v>
      </c>
      <c r="F1219" s="1">
        <v>0</v>
      </c>
      <c r="G1219" s="2">
        <f t="shared" si="22"/>
        <v>141600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300000</v>
      </c>
      <c r="E1220" s="1">
        <v>0</v>
      </c>
      <c r="F1220" s="1">
        <v>0</v>
      </c>
      <c r="G1220" s="2">
        <f t="shared" si="22"/>
        <v>142200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407402.85</v>
      </c>
      <c r="D1222" s="1">
        <f>BILANCA!E245</f>
        <v>292139.12</v>
      </c>
      <c r="E1222" s="1">
        <v>0</v>
      </c>
      <c r="F1222" s="1">
        <v>0</v>
      </c>
      <c r="G1222" s="2">
        <f t="shared" si="22"/>
        <v>237011.78050999998</v>
      </c>
      <c r="H1222" s="2">
        <f t="shared" si="23"/>
        <v>0.27000000001862645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409523.16</v>
      </c>
      <c r="D1223" s="1">
        <f>BILANCA!E246</f>
        <v>295259.46000000002</v>
      </c>
      <c r="E1223" s="1">
        <v>0</v>
      </c>
      <c r="F1223" s="1">
        <v>0</v>
      </c>
      <c r="G1223" s="2">
        <f t="shared" si="22"/>
        <v>240010.0992</v>
      </c>
      <c r="H1223" s="2">
        <f t="shared" si="23"/>
        <v>0.61999999999534339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409523.16</v>
      </c>
      <c r="D1224" s="1">
        <f>BILANCA!E247</f>
        <v>295259.46000000002</v>
      </c>
      <c r="E1224" s="1">
        <v>0</v>
      </c>
      <c r="F1224" s="1">
        <v>0</v>
      </c>
      <c r="G1224" s="2">
        <f t="shared" si="22"/>
        <v>241010.14128000001</v>
      </c>
      <c r="H1224" s="2">
        <f t="shared" si="23"/>
        <v>0.61999999999534339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2120.31</v>
      </c>
      <c r="D1227" s="1">
        <f>BILANCA!E250</f>
        <v>3120.34</v>
      </c>
      <c r="E1227" s="1">
        <v>0</v>
      </c>
      <c r="F1227" s="1">
        <v>0</v>
      </c>
      <c r="G1227" s="2">
        <f t="shared" si="22"/>
        <v>2040.0815600000001</v>
      </c>
      <c r="H1227" s="2">
        <f t="shared" si="23"/>
        <v>0.65000000000009095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2120.31</v>
      </c>
      <c r="D1229" s="1">
        <f>BILANCA!E252</f>
        <v>3120.34</v>
      </c>
      <c r="E1229" s="1">
        <v>0</v>
      </c>
      <c r="F1229" s="1">
        <v>0</v>
      </c>
      <c r="G1229" s="2">
        <f t="shared" si="22"/>
        <v>2056.8035399999999</v>
      </c>
      <c r="H1229" s="2">
        <f t="shared" si="23"/>
        <v>0.65000000000009095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33774.04</v>
      </c>
      <c r="D1232" s="1">
        <f>BILANCA!E255</f>
        <v>21021.63</v>
      </c>
      <c r="E1232" s="1">
        <v>0</v>
      </c>
      <c r="F1232" s="1">
        <v>0</v>
      </c>
      <c r="G1232" s="2">
        <f t="shared" si="22"/>
        <v>18878.507700000002</v>
      </c>
      <c r="H1232" s="2">
        <f t="shared" si="23"/>
        <v>0.40999999999985448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33774.04</v>
      </c>
      <c r="D1240" s="1">
        <f>BILANCA!E264</f>
        <v>36279.57</v>
      </c>
      <c r="E1240" s="1">
        <v>0</v>
      </c>
      <c r="F1240" s="1">
        <v>0</v>
      </c>
      <c r="G1240" s="2">
        <f t="shared" si="22"/>
        <v>27327.627260000001</v>
      </c>
      <c r="H1240" s="2">
        <f t="shared" si="23"/>
        <v>0.47000000000116415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0.01</v>
      </c>
      <c r="D1244" s="1">
        <f>BILANCA!E268</f>
        <v>0.01</v>
      </c>
      <c r="E1244" s="1">
        <v>0</v>
      </c>
      <c r="F1244" s="1">
        <v>0</v>
      </c>
      <c r="G1244" s="2">
        <f t="shared" si="24"/>
        <v>7.8300000000000002E-3</v>
      </c>
      <c r="H1244" s="2">
        <f t="shared" si="23"/>
        <v>0.02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4645.3</v>
      </c>
      <c r="D1263" s="1">
        <f>BILANCA!E287</f>
        <v>170776.68</v>
      </c>
      <c r="E1263" s="1">
        <v>0</v>
      </c>
      <c r="F1263" s="1">
        <v>0</v>
      </c>
      <c r="G1263" s="2">
        <f t="shared" si="24"/>
        <v>96935.624800000005</v>
      </c>
      <c r="H1263" s="2">
        <f t="shared" si="23"/>
        <v>0.62000000000716682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127431.56</v>
      </c>
      <c r="D1264" s="1">
        <f>BILANCA!E288</f>
        <v>50609.01</v>
      </c>
      <c r="E1264" s="1">
        <v>0</v>
      </c>
      <c r="F1264" s="1">
        <v>0</v>
      </c>
      <c r="G1264" s="2">
        <f t="shared" si="24"/>
        <v>64250.531980000007</v>
      </c>
      <c r="H1264" s="2">
        <f t="shared" si="23"/>
        <v>0.45000000000436557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40030.78</v>
      </c>
      <c r="D1265" s="1">
        <f>BILANCA!E289</f>
        <v>4508.66</v>
      </c>
      <c r="E1265" s="1">
        <v>0</v>
      </c>
      <c r="F1265" s="1">
        <v>0</v>
      </c>
      <c r="G1265" s="2">
        <f t="shared" si="24"/>
        <v>13831.564199999999</v>
      </c>
      <c r="H1265" s="2">
        <f t="shared" si="23"/>
        <v>0.56000000000130967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25206.25</v>
      </c>
      <c r="E1266" s="1">
        <v>0</v>
      </c>
      <c r="F1266" s="1">
        <v>0</v>
      </c>
      <c r="G1266" s="2">
        <f t="shared" si="24"/>
        <v>14266.737499999999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300000</v>
      </c>
      <c r="E1269" s="1">
        <v>0</v>
      </c>
      <c r="F1269" s="1">
        <v>0</v>
      </c>
      <c r="G1269" s="2">
        <f t="shared" si="24"/>
        <v>171600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258747.07</v>
      </c>
      <c r="D1299" s="6">
        <f>'RAS-funkcijski'!E5</f>
        <v>349691.55</v>
      </c>
      <c r="E1299" s="6">
        <v>0</v>
      </c>
      <c r="F1299" s="6">
        <v>0</v>
      </c>
      <c r="G1299" s="7">
        <f t="shared" si="24"/>
        <v>958.13017000000002</v>
      </c>
      <c r="H1299" s="7">
        <f t="shared" si="23"/>
        <v>0.52000000001862645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153534.17000000001</v>
      </c>
      <c r="D1300" s="1">
        <f>'RAS-funkcijski'!E6</f>
        <v>349691.55</v>
      </c>
      <c r="E1300" s="1">
        <v>0</v>
      </c>
      <c r="F1300" s="1">
        <v>0</v>
      </c>
      <c r="G1300" s="2">
        <f t="shared" si="24"/>
        <v>1705.8345400000001</v>
      </c>
      <c r="H1300" s="2">
        <f t="shared" si="23"/>
        <v>0.62000000002444722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153534.17000000001</v>
      </c>
      <c r="D1301" s="1">
        <f>'RAS-funkcijski'!E7</f>
        <v>349691.55</v>
      </c>
      <c r="E1301" s="1">
        <v>0</v>
      </c>
      <c r="F1301" s="1">
        <v>0</v>
      </c>
      <c r="G1301" s="2">
        <f t="shared" si="24"/>
        <v>2558.7518100000002</v>
      </c>
      <c r="H1301" s="2">
        <f t="shared" si="23"/>
        <v>0.62000000002444722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105212.9</v>
      </c>
      <c r="D1307" s="1">
        <f>'RAS-funkcijski'!E13</f>
        <v>0</v>
      </c>
      <c r="E1307" s="1">
        <v>0</v>
      </c>
      <c r="F1307" s="1">
        <v>0</v>
      </c>
      <c r="G1307" s="2">
        <f t="shared" si="24"/>
        <v>946.91609999999991</v>
      </c>
      <c r="H1307" s="2">
        <f t="shared" si="23"/>
        <v>0.10000000000582077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105212.9</v>
      </c>
      <c r="D1310" s="1">
        <f>'RAS-funkcijski'!E16</f>
        <v>0</v>
      </c>
      <c r="E1310" s="1">
        <v>0</v>
      </c>
      <c r="F1310" s="1">
        <v>0</v>
      </c>
      <c r="G1310" s="2">
        <f t="shared" si="24"/>
        <v>1262.5547999999999</v>
      </c>
      <c r="H1310" s="2">
        <f t="shared" si="23"/>
        <v>0.10000000000582077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8897.14</v>
      </c>
      <c r="D1322" s="1">
        <f>'RAS-funkcijski'!E28</f>
        <v>9450.6299999999992</v>
      </c>
      <c r="E1322" s="1">
        <v>0</v>
      </c>
      <c r="F1322" s="1">
        <v>0</v>
      </c>
      <c r="G1322" s="2">
        <f t="shared" si="24"/>
        <v>667.16159999999991</v>
      </c>
      <c r="H1322" s="2">
        <f t="shared" si="23"/>
        <v>0.51000000000021828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336.98</v>
      </c>
      <c r="D1324" s="1">
        <f>'RAS-funkcijski'!E30</f>
        <v>8728.6299999999992</v>
      </c>
      <c r="E1324" s="1">
        <v>0</v>
      </c>
      <c r="F1324" s="1">
        <v>0</v>
      </c>
      <c r="G1324" s="2">
        <f t="shared" si="24"/>
        <v>462.65023999999994</v>
      </c>
      <c r="H1324" s="2">
        <f t="shared" si="23"/>
        <v>0.39000000000078217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8560.16</v>
      </c>
      <c r="D1328" s="1">
        <f>'RAS-funkcijski'!E34</f>
        <v>722</v>
      </c>
      <c r="E1328" s="1">
        <v>0</v>
      </c>
      <c r="F1328" s="1">
        <v>0</v>
      </c>
      <c r="G1328" s="2">
        <f t="shared" si="24"/>
        <v>300.12479999999999</v>
      </c>
      <c r="H1328" s="2">
        <f t="shared" si="23"/>
        <v>0.15999999999985448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12564.34</v>
      </c>
      <c r="D1329" s="1">
        <f>'RAS-funkcijski'!E35</f>
        <v>690273</v>
      </c>
      <c r="E1329" s="1">
        <v>0</v>
      </c>
      <c r="F1329" s="1">
        <v>0</v>
      </c>
      <c r="G1329" s="2">
        <f t="shared" si="24"/>
        <v>43186.420539999999</v>
      </c>
      <c r="H1329" s="2">
        <f t="shared" si="23"/>
        <v>0.34000000000014552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11930</v>
      </c>
      <c r="D1330" s="1">
        <f>'RAS-funkcijski'!E36</f>
        <v>0</v>
      </c>
      <c r="E1330" s="1">
        <v>0</v>
      </c>
      <c r="F1330" s="1">
        <v>0</v>
      </c>
      <c r="G1330" s="2">
        <f t="shared" si="24"/>
        <v>381.76</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11930</v>
      </c>
      <c r="D1331" s="1">
        <f>'RAS-funkcijski'!E37</f>
        <v>0</v>
      </c>
      <c r="E1331" s="1">
        <v>0</v>
      </c>
      <c r="F1331" s="1">
        <v>0</v>
      </c>
      <c r="G1331" s="2">
        <f t="shared" si="24"/>
        <v>393.69</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634.34</v>
      </c>
      <c r="D1333" s="1">
        <f>'RAS-funkcijski'!E39</f>
        <v>3512.08</v>
      </c>
      <c r="E1333" s="1">
        <v>0</v>
      </c>
      <c r="F1333" s="1">
        <v>0</v>
      </c>
      <c r="G1333" s="2">
        <f t="shared" si="24"/>
        <v>268.04750000000001</v>
      </c>
      <c r="H1333" s="2">
        <f t="shared" si="23"/>
        <v>0.41999999999995907</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634.34</v>
      </c>
      <c r="D1334" s="1">
        <f>'RAS-funkcijski'!E40</f>
        <v>3512.08</v>
      </c>
      <c r="E1334" s="1">
        <v>0</v>
      </c>
      <c r="F1334" s="1">
        <v>0</v>
      </c>
      <c r="G1334" s="2">
        <f t="shared" si="24"/>
        <v>275.70599999999996</v>
      </c>
      <c r="H1334" s="2">
        <f t="shared" si="23"/>
        <v>0.41999999999995907</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686760.92</v>
      </c>
      <c r="E1348" s="1">
        <v>0</v>
      </c>
      <c r="F1348" s="1">
        <v>0</v>
      </c>
      <c r="G1348" s="2">
        <f t="shared" si="24"/>
        <v>68676.092000000004</v>
      </c>
      <c r="H1348" s="2">
        <f t="shared" si="27"/>
        <v>7.9999999958090484E-2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686760.92</v>
      </c>
      <c r="E1349" s="1">
        <v>0</v>
      </c>
      <c r="F1349" s="1">
        <v>0</v>
      </c>
      <c r="G1349" s="2">
        <f t="shared" si="24"/>
        <v>70049.613840000005</v>
      </c>
      <c r="H1349" s="2">
        <f t="shared" si="27"/>
        <v>7.9999999958090484E-2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469711.32999999996</v>
      </c>
      <c r="D1376" s="1">
        <f>'RAS-funkcijski'!E82</f>
        <v>295001.17</v>
      </c>
      <c r="E1376" s="1">
        <v>0</v>
      </c>
      <c r="F1376" s="1">
        <v>0</v>
      </c>
      <c r="G1376" s="2">
        <f t="shared" si="24"/>
        <v>82657.666259999998</v>
      </c>
      <c r="H1376" s="2">
        <f t="shared" si="27"/>
        <v>0.49999999994179234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58850.87</v>
      </c>
      <c r="E1377" s="1">
        <v>0</v>
      </c>
      <c r="F1377" s="1">
        <v>0</v>
      </c>
      <c r="G1377" s="2">
        <f t="shared" si="24"/>
        <v>9298.437460000001</v>
      </c>
      <c r="H1377" s="2">
        <f t="shared" si="27"/>
        <v>0.12999999999738066</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187796.76</v>
      </c>
      <c r="E1378" s="1">
        <v>0</v>
      </c>
      <c r="F1378" s="1">
        <v>0</v>
      </c>
      <c r="G1378" s="2">
        <f t="shared" si="24"/>
        <v>30047.481600000003</v>
      </c>
      <c r="H1378" s="2">
        <f t="shared" si="27"/>
        <v>0.23999999999068677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3710.77</v>
      </c>
      <c r="D1379" s="1">
        <f>'RAS-funkcijski'!E85</f>
        <v>0</v>
      </c>
      <c r="E1379" s="1">
        <v>0</v>
      </c>
      <c r="F1379" s="1">
        <v>0</v>
      </c>
      <c r="G1379" s="2">
        <f t="shared" si="24"/>
        <v>300.57237000000003</v>
      </c>
      <c r="H1379" s="2">
        <f t="shared" si="27"/>
        <v>0.23000000000001819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12880.9</v>
      </c>
      <c r="D1380" s="1">
        <f>'RAS-funkcijski'!E86</f>
        <v>48353.54</v>
      </c>
      <c r="E1380" s="1">
        <v>0</v>
      </c>
      <c r="F1380" s="1">
        <v>0</v>
      </c>
      <c r="G1380" s="2">
        <f t="shared" si="24"/>
        <v>8986.2143600000018</v>
      </c>
      <c r="H1380" s="2">
        <f t="shared" si="27"/>
        <v>0.55999999999949068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453119.66</v>
      </c>
      <c r="D1382" s="1">
        <f>'RAS-funkcijski'!E88</f>
        <v>0</v>
      </c>
      <c r="E1382" s="1">
        <v>0</v>
      </c>
      <c r="F1382" s="1">
        <v>0</v>
      </c>
      <c r="G1382" s="2">
        <f t="shared" si="24"/>
        <v>38062.051440000003</v>
      </c>
      <c r="H1382" s="2">
        <f t="shared" si="27"/>
        <v>0.34000000002561137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50420.259999999995</v>
      </c>
      <c r="D1401" s="1">
        <f>'RAS-funkcijski'!E107</f>
        <v>105331.72</v>
      </c>
      <c r="E1401" s="1">
        <v>0</v>
      </c>
      <c r="F1401" s="1">
        <v>0</v>
      </c>
      <c r="G1401" s="2">
        <f t="shared" si="24"/>
        <v>26891.621099999997</v>
      </c>
      <c r="H1401" s="2">
        <f t="shared" si="27"/>
        <v>0.53999999999359716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2750</v>
      </c>
      <c r="D1402" s="1">
        <f>'RAS-funkcijski'!E108</f>
        <v>51011.25</v>
      </c>
      <c r="E1402" s="1">
        <v>0</v>
      </c>
      <c r="F1402" s="1">
        <v>0</v>
      </c>
      <c r="G1402" s="2">
        <f t="shared" si="24"/>
        <v>10896.34</v>
      </c>
      <c r="H1402" s="2">
        <f t="shared" si="27"/>
        <v>0.25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23110.37</v>
      </c>
      <c r="D1403" s="1">
        <f>'RAS-funkcijski'!E109</f>
        <v>54320.47</v>
      </c>
      <c r="E1403" s="1">
        <v>0</v>
      </c>
      <c r="F1403" s="1">
        <v>0</v>
      </c>
      <c r="G1403" s="2">
        <f t="shared" si="24"/>
        <v>13833.887549999999</v>
      </c>
      <c r="H1403" s="2">
        <f t="shared" si="27"/>
        <v>0.84000000000014552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4377.5</v>
      </c>
      <c r="D1405" s="1">
        <f>'RAS-funkcijski'!E111</f>
        <v>0</v>
      </c>
      <c r="E1405" s="1">
        <v>0</v>
      </c>
      <c r="F1405" s="1">
        <v>0</v>
      </c>
      <c r="G1405" s="2">
        <f t="shared" si="24"/>
        <v>468.39249999999998</v>
      </c>
      <c r="H1405" s="2">
        <f t="shared" si="27"/>
        <v>0.5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20182.39</v>
      </c>
      <c r="D1407" s="1">
        <f>'RAS-funkcijski'!E113</f>
        <v>0</v>
      </c>
      <c r="E1407" s="1">
        <v>0</v>
      </c>
      <c r="F1407" s="1">
        <v>0</v>
      </c>
      <c r="G1407" s="2">
        <f t="shared" si="24"/>
        <v>2199.88051</v>
      </c>
      <c r="H1407" s="2">
        <f t="shared" si="27"/>
        <v>0.38999999999941792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13500</v>
      </c>
      <c r="E1408" s="1">
        <v>0</v>
      </c>
      <c r="F1408" s="1">
        <v>0</v>
      </c>
      <c r="G1408" s="2">
        <f t="shared" si="24"/>
        <v>2970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13500</v>
      </c>
      <c r="E1422" s="1">
        <v>0</v>
      </c>
      <c r="F1422" s="1">
        <v>0</v>
      </c>
      <c r="G1422" s="2">
        <f t="shared" si="24"/>
        <v>3348</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49495.369999999995</v>
      </c>
      <c r="D1423" s="1">
        <f>'RAS-funkcijski'!E129</f>
        <v>223595.6</v>
      </c>
      <c r="E1423" s="1">
        <v>0</v>
      </c>
      <c r="F1423" s="1">
        <v>0</v>
      </c>
      <c r="G1423" s="2">
        <f t="shared" si="24"/>
        <v>62085.821250000001</v>
      </c>
      <c r="H1423" s="2">
        <f t="shared" si="27"/>
        <v>0.76999999998952262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7133.48</v>
      </c>
      <c r="D1431" s="1">
        <f>'RAS-funkcijski'!E137</f>
        <v>0</v>
      </c>
      <c r="E1431" s="1">
        <v>0</v>
      </c>
      <c r="F1431" s="1">
        <v>0</v>
      </c>
      <c r="G1431" s="2">
        <f t="shared" si="24"/>
        <v>948.75283999999999</v>
      </c>
      <c r="H1431" s="2">
        <f t="shared" si="27"/>
        <v>0.47999999999956344</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38511.089999999997</v>
      </c>
      <c r="D1432" s="1">
        <f>'RAS-funkcijski'!E138</f>
        <v>0</v>
      </c>
      <c r="E1432" s="1">
        <v>0</v>
      </c>
      <c r="F1432" s="1">
        <v>0</v>
      </c>
      <c r="G1432" s="2">
        <f t="shared" si="24"/>
        <v>5160.4860600000002</v>
      </c>
      <c r="H1432" s="2">
        <f t="shared" si="27"/>
        <v>8.999999999650754E-2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3850.8</v>
      </c>
      <c r="D1434" s="1">
        <f>'RAS-funkcijski'!E140</f>
        <v>223595.6</v>
      </c>
      <c r="E1434" s="1">
        <v>0</v>
      </c>
      <c r="F1434" s="1">
        <v>0</v>
      </c>
      <c r="G1434" s="2">
        <f t="shared" si="24"/>
        <v>61341.712000000007</v>
      </c>
      <c r="H1434" s="2">
        <f t="shared" si="27"/>
        <v>0.59999999999399733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849835.51</v>
      </c>
      <c r="D1435" s="13">
        <f>'RAS-funkcijski'!E141</f>
        <v>1686843.67</v>
      </c>
      <c r="E1435" s="13">
        <v>0</v>
      </c>
      <c r="F1435" s="13">
        <v>0</v>
      </c>
      <c r="G1435" s="14">
        <f t="shared" si="24"/>
        <v>578622.63045000006</v>
      </c>
      <c r="H1435" s="14">
        <f t="shared" si="27"/>
        <v>0.82000000006519258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2471.19</v>
      </c>
      <c r="E1436" s="6">
        <v>0</v>
      </c>
      <c r="F1436" s="6">
        <v>0</v>
      </c>
      <c r="G1436" s="7">
        <f t="shared" si="24"/>
        <v>4.94238</v>
      </c>
      <c r="H1436" s="7">
        <f t="shared" si="27"/>
        <v>0.19000000000005457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2471.19</v>
      </c>
      <c r="E1453" s="1">
        <v>0</v>
      </c>
      <c r="F1453" s="1">
        <v>0</v>
      </c>
      <c r="G1453" s="2">
        <f t="shared" si="24"/>
        <v>88.96284</v>
      </c>
      <c r="H1453" s="2">
        <f t="shared" si="27"/>
        <v>0.19000000000005457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2471.19</v>
      </c>
      <c r="E1454" s="1">
        <v>0</v>
      </c>
      <c r="F1454" s="1">
        <v>0</v>
      </c>
      <c r="G1454" s="2">
        <f t="shared" si="24"/>
        <v>93.90522</v>
      </c>
      <c r="H1454" s="2">
        <f t="shared" si="27"/>
        <v>0.19000000000005457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2471.19</v>
      </c>
      <c r="E1456" s="1">
        <v>0</v>
      </c>
      <c r="F1456" s="1">
        <v>0</v>
      </c>
      <c r="G1456" s="2">
        <f t="shared" si="24"/>
        <v>103.78998000000001</v>
      </c>
      <c r="H1456" s="2">
        <f t="shared" si="27"/>
        <v>0.19000000000005457</v>
      </c>
      <c r="I1456" s="10">
        <f t="shared" si="30"/>
        <v>19.720096200005667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172107.64</v>
      </c>
      <c r="D1480" s="6"/>
      <c r="E1480" s="6">
        <v>0</v>
      </c>
      <c r="F1480" s="6">
        <v>0</v>
      </c>
      <c r="G1480" s="7">
        <f t="shared" ref="G1480:G1580" si="34">B1480/1000*C1480</f>
        <v>172.10764</v>
      </c>
      <c r="H1480" s="7">
        <f t="shared" ref="H1480:H1580" si="35">ABS(C1480-ROUND(C1480,0))</f>
        <v>0.35999999998603016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1869799.13</v>
      </c>
      <c r="D1481" s="1">
        <v>0</v>
      </c>
      <c r="E1481" s="1">
        <v>0</v>
      </c>
      <c r="F1481" s="1">
        <v>0</v>
      </c>
      <c r="G1481" s="2">
        <f t="shared" si="34"/>
        <v>3739.5982599999998</v>
      </c>
      <c r="H1481" s="2">
        <f t="shared" si="35"/>
        <v>0.12999999988824129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1418344.8599999999</v>
      </c>
      <c r="D1483" s="1">
        <v>0</v>
      </c>
      <c r="E1483" s="1">
        <v>0</v>
      </c>
      <c r="F1483" s="1">
        <v>0</v>
      </c>
      <c r="G1483" s="2">
        <f t="shared" si="34"/>
        <v>5673.3794399999997</v>
      </c>
      <c r="H1483" s="2">
        <f t="shared" si="35"/>
        <v>0.14000000013038516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333964.18</v>
      </c>
      <c r="D1484" s="1">
        <v>0</v>
      </c>
      <c r="E1484" s="1">
        <v>0</v>
      </c>
      <c r="F1484" s="1">
        <v>0</v>
      </c>
      <c r="G1484" s="2">
        <f t="shared" si="34"/>
        <v>1669.8208999999999</v>
      </c>
      <c r="H1484" s="2">
        <f t="shared" si="35"/>
        <v>0.17999999999301508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1074554.3</v>
      </c>
      <c r="D1485" s="1">
        <v>0</v>
      </c>
      <c r="E1485" s="1">
        <v>0</v>
      </c>
      <c r="F1485" s="1">
        <v>0</v>
      </c>
      <c r="G1485" s="2">
        <f t="shared" si="34"/>
        <v>6447.3258000000005</v>
      </c>
      <c r="H1485" s="2">
        <f t="shared" si="35"/>
        <v>0.30000000004656613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1672.25</v>
      </c>
      <c r="D1486" s="1">
        <v>0</v>
      </c>
      <c r="E1486" s="1">
        <v>0</v>
      </c>
      <c r="F1486" s="1">
        <v>0</v>
      </c>
      <c r="G1486" s="2">
        <f t="shared" si="34"/>
        <v>11.70575</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431.25</v>
      </c>
      <c r="D1487" s="1">
        <v>0</v>
      </c>
      <c r="E1487" s="1">
        <v>0</v>
      </c>
      <c r="F1487" s="1">
        <v>0</v>
      </c>
      <c r="G1487" s="2">
        <f t="shared" si="34"/>
        <v>3.45</v>
      </c>
      <c r="H1487" s="2">
        <f t="shared" si="35"/>
        <v>0.25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7722.88</v>
      </c>
      <c r="D1489" s="1">
        <v>0</v>
      </c>
      <c r="E1489" s="1">
        <v>0</v>
      </c>
      <c r="F1489" s="1">
        <v>0</v>
      </c>
      <c r="G1489" s="2">
        <f t="shared" si="34"/>
        <v>77.228800000000007</v>
      </c>
      <c r="H1489" s="2">
        <f t="shared" si="35"/>
        <v>0.11999999999989086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151454.26999999999</v>
      </c>
      <c r="D1492" s="1">
        <v>0</v>
      </c>
      <c r="E1492" s="1">
        <v>0</v>
      </c>
      <c r="F1492" s="1">
        <v>0</v>
      </c>
      <c r="G1492" s="2">
        <f t="shared" si="34"/>
        <v>1968.9055099999998</v>
      </c>
      <c r="H1492" s="2">
        <f t="shared" si="35"/>
        <v>0.26999999998952262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300000</v>
      </c>
      <c r="D1493" s="1">
        <v>0</v>
      </c>
      <c r="E1493" s="1">
        <v>0</v>
      </c>
      <c r="F1493" s="1">
        <v>0</v>
      </c>
      <c r="G1493" s="2">
        <f t="shared" si="34"/>
        <v>4200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300000</v>
      </c>
      <c r="D1497" s="1">
        <v>0</v>
      </c>
      <c r="E1497" s="1">
        <v>0</v>
      </c>
      <c r="F1497" s="1">
        <v>0</v>
      </c>
      <c r="G1497" s="2">
        <f t="shared" si="34"/>
        <v>5400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1490806.17</v>
      </c>
      <c r="D1499" s="1">
        <v>0</v>
      </c>
      <c r="E1499" s="1">
        <v>0</v>
      </c>
      <c r="F1499" s="1">
        <v>0</v>
      </c>
      <c r="G1499" s="2">
        <f t="shared" si="34"/>
        <v>29816.1234</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1329036.03</v>
      </c>
      <c r="D1501" s="1">
        <v>0</v>
      </c>
      <c r="E1501" s="1">
        <v>0</v>
      </c>
      <c r="F1501" s="1">
        <v>0</v>
      </c>
      <c r="G1501" s="2">
        <f t="shared" si="34"/>
        <v>29238.792659999999</v>
      </c>
      <c r="H1501" s="2">
        <f t="shared" si="35"/>
        <v>3.0000000027939677E-2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305448.75</v>
      </c>
      <c r="D1502" s="1">
        <v>0</v>
      </c>
      <c r="E1502" s="1">
        <v>0</v>
      </c>
      <c r="F1502" s="1">
        <v>0</v>
      </c>
      <c r="G1502" s="2">
        <f t="shared" si="34"/>
        <v>7025.32125</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1014963.64</v>
      </c>
      <c r="D1503" s="1">
        <v>0</v>
      </c>
      <c r="E1503" s="1">
        <v>0</v>
      </c>
      <c r="F1503" s="1">
        <v>0</v>
      </c>
      <c r="G1503" s="2">
        <f t="shared" si="34"/>
        <v>24359.127360000002</v>
      </c>
      <c r="H1503" s="2">
        <f t="shared" si="35"/>
        <v>0.35999999998603016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1639.76</v>
      </c>
      <c r="D1504" s="1">
        <v>0</v>
      </c>
      <c r="E1504" s="1">
        <v>0</v>
      </c>
      <c r="F1504" s="1">
        <v>0</v>
      </c>
      <c r="G1504" s="2">
        <f t="shared" si="34"/>
        <v>40.994</v>
      </c>
      <c r="H1504" s="2">
        <f t="shared" si="35"/>
        <v>0.24000000000000909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787.5</v>
      </c>
      <c r="D1505" s="1">
        <v>0</v>
      </c>
      <c r="E1505" s="1">
        <v>0</v>
      </c>
      <c r="F1505" s="1">
        <v>0</v>
      </c>
      <c r="G1505" s="2">
        <f t="shared" si="34"/>
        <v>20.474999999999998</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6196.38</v>
      </c>
      <c r="D1507" s="1">
        <v>0</v>
      </c>
      <c r="E1507" s="1">
        <v>0</v>
      </c>
      <c r="F1507" s="1">
        <v>0</v>
      </c>
      <c r="G1507" s="2">
        <f t="shared" si="34"/>
        <v>173.49863999999999</v>
      </c>
      <c r="H1507" s="2">
        <f t="shared" si="35"/>
        <v>0.38000000000010914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161770.14000000001</v>
      </c>
      <c r="D1510" s="1">
        <v>0</v>
      </c>
      <c r="E1510" s="1">
        <v>0</v>
      </c>
      <c r="F1510" s="1">
        <v>0</v>
      </c>
      <c r="G1510" s="2">
        <f t="shared" si="34"/>
        <v>5014.8743400000003</v>
      </c>
      <c r="H1510" s="2">
        <f t="shared" si="35"/>
        <v>0.14000000001396984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551100.60000000009</v>
      </c>
      <c r="D1517" s="1">
        <v>0</v>
      </c>
      <c r="E1517" s="1">
        <v>0</v>
      </c>
      <c r="F1517" s="1">
        <v>0</v>
      </c>
      <c r="G1517" s="2">
        <f t="shared" si="34"/>
        <v>20941.822800000002</v>
      </c>
      <c r="H1517" s="2">
        <f t="shared" si="35"/>
        <v>0.39999999990686774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475285.34</v>
      </c>
      <c r="D1518" s="1">
        <v>0</v>
      </c>
      <c r="E1518" s="1">
        <v>0</v>
      </c>
      <c r="F1518" s="1">
        <v>0</v>
      </c>
      <c r="G1518" s="2">
        <f t="shared" si="34"/>
        <v>18536.128260000001</v>
      </c>
      <c r="H1518" s="2">
        <f t="shared" si="35"/>
        <v>0.34000000002561137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170776.68000000002</v>
      </c>
      <c r="D1524" s="1">
        <v>0</v>
      </c>
      <c r="E1524" s="1">
        <v>0</v>
      </c>
      <c r="F1524" s="1">
        <v>0</v>
      </c>
      <c r="G1524" s="2">
        <f t="shared" si="34"/>
        <v>7684.950600000001</v>
      </c>
      <c r="H1524" s="2">
        <f t="shared" si="35"/>
        <v>0.31999999997788109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170776.68000000002</v>
      </c>
      <c r="D1530" s="1">
        <v>0</v>
      </c>
      <c r="E1530" s="1">
        <v>0</v>
      </c>
      <c r="F1530" s="1">
        <v>0</v>
      </c>
      <c r="G1530" s="2">
        <f t="shared" si="34"/>
        <v>8709.6106799999998</v>
      </c>
      <c r="H1530" s="2">
        <f t="shared" si="35"/>
        <v>0.31999999997788109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162969.20000000001</v>
      </c>
      <c r="D1531" s="1">
        <v>0</v>
      </c>
      <c r="E1531" s="1">
        <v>0</v>
      </c>
      <c r="F1531" s="1">
        <v>0</v>
      </c>
      <c r="G1531" s="2">
        <f t="shared" si="34"/>
        <v>8474.3984</v>
      </c>
      <c r="H1531" s="2">
        <f t="shared" si="35"/>
        <v>0.20000000001164153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1366.84</v>
      </c>
      <c r="D1532" s="1">
        <v>0</v>
      </c>
      <c r="E1532" s="1">
        <v>0</v>
      </c>
      <c r="F1532" s="1">
        <v>0</v>
      </c>
      <c r="G1532" s="2">
        <f t="shared" si="34"/>
        <v>72.442519999999988</v>
      </c>
      <c r="H1532" s="2">
        <f t="shared" si="35"/>
        <v>0.16000000000008185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6440.64</v>
      </c>
      <c r="D1534" s="1">
        <v>0</v>
      </c>
      <c r="E1534" s="1">
        <v>0</v>
      </c>
      <c r="F1534" s="1">
        <v>0</v>
      </c>
      <c r="G1534" s="2">
        <f t="shared" si="34"/>
        <v>354.23520000000002</v>
      </c>
      <c r="H1534" s="2">
        <f t="shared" si="35"/>
        <v>0.35999999999967258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4508.66</v>
      </c>
      <c r="D1565" s="1">
        <v>0</v>
      </c>
      <c r="E1565" s="1">
        <v>0</v>
      </c>
      <c r="F1565" s="1">
        <v>0</v>
      </c>
      <c r="G1565" s="2">
        <f t="shared" si="34"/>
        <v>387.74475999999993</v>
      </c>
      <c r="H1565" s="2">
        <f t="shared" si="35"/>
        <v>0.34000000000014552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4508.66</v>
      </c>
      <c r="D1566" s="1">
        <v>0</v>
      </c>
      <c r="E1566" s="1">
        <v>0</v>
      </c>
      <c r="F1566" s="1">
        <v>0</v>
      </c>
      <c r="G1566" s="2">
        <f t="shared" si="34"/>
        <v>392.25341999999995</v>
      </c>
      <c r="H1566" s="2">
        <f t="shared" si="35"/>
        <v>0.34000000000014552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300000</v>
      </c>
      <c r="D1570" s="1">
        <v>0</v>
      </c>
      <c r="E1570" s="1">
        <v>0</v>
      </c>
      <c r="F1570" s="1">
        <v>0</v>
      </c>
      <c r="G1570" s="2">
        <f t="shared" si="34"/>
        <v>27300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300000</v>
      </c>
      <c r="D1574" s="1">
        <v>0</v>
      </c>
      <c r="E1574" s="1">
        <v>0</v>
      </c>
      <c r="F1574" s="1">
        <v>0</v>
      </c>
      <c r="G1574" s="2">
        <f t="shared" si="34"/>
        <v>28500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75815.260000000009</v>
      </c>
      <c r="D1576" s="1">
        <v>0</v>
      </c>
      <c r="E1576" s="1">
        <v>0</v>
      </c>
      <c r="F1576" s="1">
        <v>0</v>
      </c>
      <c r="G1576" s="2">
        <f t="shared" si="34"/>
        <v>7354.0802200000007</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50609.01</v>
      </c>
      <c r="D1578" s="1">
        <v>0</v>
      </c>
      <c r="E1578" s="1">
        <v>0</v>
      </c>
      <c r="F1578" s="1">
        <v>0</v>
      </c>
      <c r="G1578" s="2">
        <f t="shared" si="34"/>
        <v>5010.2919900000006</v>
      </c>
      <c r="H1578" s="2">
        <f t="shared" si="35"/>
        <v>1.0000000002037268E-2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25206.25</v>
      </c>
      <c r="D1579" s="1">
        <v>0</v>
      </c>
      <c r="E1579" s="1">
        <v>0</v>
      </c>
      <c r="F1579" s="1">
        <v>0</v>
      </c>
      <c r="G1579" s="2">
        <f t="shared" si="34"/>
        <v>2520.625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38323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1215582.9000000001</v>
      </c>
      <c r="I16" s="170">
        <f>'PR-RAS'!E6</f>
        <v>1294344.42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706807.87</v>
      </c>
      <c r="I17" s="170">
        <f>'PR-RAS'!E151</f>
        <v>1532620.3999999997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407402.85000000009</v>
      </c>
      <c r="I18" s="170">
        <f>'PR-RAS'!E645</f>
        <v>292139.12000000023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4911764.370000001</v>
      </c>
      <c r="I20" s="173">
        <f>BILANCA!E7</f>
        <v>4747729.9500000011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613478.74</v>
      </c>
      <c r="I21" s="175">
        <f>BILANCA!E68</f>
        <v>564455.55999999994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172107.63999999998</v>
      </c>
      <c r="I22" s="175">
        <f>BILANCA!E176</f>
        <v>551100.60000000009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5353135.47</v>
      </c>
      <c r="I23" s="177">
        <f>BILANCA!E237</f>
        <v>4761084.91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258747.07</v>
      </c>
      <c r="I24" s="173">
        <f>'RAS-funkcijski'!E5</f>
        <v>349691.55</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12564.34</v>
      </c>
      <c r="I25" s="175">
        <f>'RAS-funkcijski'!E35</f>
        <v>690273</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453119.66</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13500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849835.51</v>
      </c>
      <c r="I28" s="179">
        <f>'RAS-funkcijski'!E141</f>
        <v>1686843.67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2471.19</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2471.19</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172107.64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551100.60000000009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475285.34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75815.260000000009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06"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1215582.9000000001</v>
      </c>
      <c r="E6" s="51">
        <f>E7+E44+E50+E82+E106+E124+E133+E139</f>
        <v>1294344.42</v>
      </c>
      <c r="F6" s="52">
        <f t="shared" ref="F6:F131" si="0">IF(D6&lt;&gt;0,IF(E6/D6&gt;=100,"&gt;&gt;100",E6/D6*100),"-")</f>
        <v>106.47932115530745</v>
      </c>
    </row>
    <row r="7" spans="1:25" ht="12.75" customHeight="1" x14ac:dyDescent="0.2">
      <c r="A7" s="53">
        <v>61</v>
      </c>
      <c r="B7" s="294" t="s">
        <v>60</v>
      </c>
      <c r="C7" s="50" t="s">
        <v>61</v>
      </c>
      <c r="D7" s="51">
        <f t="shared" ref="D7:E7" si="1">D8+D17+D23+D29+D37+D40</f>
        <v>107654.85</v>
      </c>
      <c r="E7" s="51">
        <f t="shared" si="1"/>
        <v>91079.11</v>
      </c>
      <c r="F7" s="52">
        <f t="shared" si="0"/>
        <v>84.602885982377941</v>
      </c>
    </row>
    <row r="8" spans="1:25" ht="12.75" customHeight="1" x14ac:dyDescent="0.2">
      <c r="A8" s="53">
        <v>611</v>
      </c>
      <c r="B8" s="85" t="s">
        <v>62</v>
      </c>
      <c r="C8" s="50" t="s">
        <v>63</v>
      </c>
      <c r="D8" s="51">
        <f t="shared" ref="D8:E8" si="2">SUM(D9:D14)-D15-D16</f>
        <v>85654.82</v>
      </c>
      <c r="E8" s="51">
        <f t="shared" si="2"/>
        <v>74932.28</v>
      </c>
      <c r="F8" s="52">
        <f t="shared" si="0"/>
        <v>87.481685210476172</v>
      </c>
    </row>
    <row r="9" spans="1:25" ht="12.75" customHeight="1" x14ac:dyDescent="0.2">
      <c r="A9" s="53">
        <v>6111</v>
      </c>
      <c r="B9" s="85" t="s">
        <v>64</v>
      </c>
      <c r="C9" s="50" t="s">
        <v>65</v>
      </c>
      <c r="D9" s="242">
        <v>85654.82</v>
      </c>
      <c r="E9" s="242">
        <v>74932.28</v>
      </c>
      <c r="F9" s="52">
        <f t="shared" si="0"/>
        <v>87.481685210476172</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22000.03</v>
      </c>
      <c r="E23" s="51">
        <f t="shared" si="4"/>
        <v>16146.83</v>
      </c>
      <c r="F23" s="52">
        <f t="shared" si="0"/>
        <v>73.394581734661273</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22000.03</v>
      </c>
      <c r="E27" s="242">
        <v>16146.83</v>
      </c>
      <c r="F27" s="52">
        <f t="shared" si="0"/>
        <v>73.394581734661273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1019548.75</v>
      </c>
      <c r="E50" s="51">
        <f>E51+E54+E59+E62+E65+E68+E71+E74+E77</f>
        <v>1091160.2</v>
      </c>
      <c r="F50" s="52">
        <f t="shared" si="0"/>
        <v>107.02383775175046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471781.76</v>
      </c>
      <c r="E59" s="51">
        <f t="shared" si="12"/>
        <v>801177.49</v>
      </c>
      <c r="F59" s="52">
        <f t="shared" si="0"/>
        <v>169.81951358187311</v>
      </c>
    </row>
    <row r="60" spans="1:6" ht="24" x14ac:dyDescent="0.2">
      <c r="A60" s="53">
        <v>6331</v>
      </c>
      <c r="B60" s="86" t="s">
        <v>166</v>
      </c>
      <c r="C60" s="50" t="s">
        <v>167</v>
      </c>
      <c r="D60" s="242">
        <v>319357.87</v>
      </c>
      <c r="E60" s="242">
        <v>339214.66</v>
      </c>
      <c r="F60" s="52">
        <f t="shared" si="0"/>
        <v>106.21772370914171</v>
      </c>
    </row>
    <row r="61" spans="1:6" ht="24" x14ac:dyDescent="0.2">
      <c r="A61" s="53">
        <v>6332</v>
      </c>
      <c r="B61" s="86" t="s">
        <v>168</v>
      </c>
      <c r="C61" s="50" t="s">
        <v>169</v>
      </c>
      <c r="D61" s="242">
        <v>152423.89000000001</v>
      </c>
      <c r="E61" s="242">
        <v>461962.83</v>
      </c>
      <c r="F61" s="52">
        <f t="shared" si="0"/>
        <v>303.07770651962761</v>
      </c>
    </row>
    <row r="62" spans="1:6" ht="12.75" customHeight="1" x14ac:dyDescent="0.2">
      <c r="A62" s="53">
        <v>634</v>
      </c>
      <c r="B62" s="85" t="s">
        <v>170</v>
      </c>
      <c r="C62" s="50" t="s">
        <v>171</v>
      </c>
      <c r="D62" s="51">
        <f t="shared" ref="D62:E62" si="13">SUM(D63:D64)</f>
        <v>47127</v>
      </c>
      <c r="E62" s="51">
        <f t="shared" si="13"/>
        <v>28910.67</v>
      </c>
      <c r="F62" s="52">
        <f t="shared" si="0"/>
        <v>61.346298300337388</v>
      </c>
    </row>
    <row r="63" spans="1:6" ht="12.75" customHeight="1" x14ac:dyDescent="0.2">
      <c r="A63" s="53">
        <v>6341</v>
      </c>
      <c r="B63" s="85" t="s">
        <v>172</v>
      </c>
      <c r="C63" s="50" t="s">
        <v>173</v>
      </c>
      <c r="D63" s="242">
        <v>47127</v>
      </c>
      <c r="E63" s="242">
        <v>28910.67</v>
      </c>
      <c r="F63" s="52">
        <f t="shared" si="0"/>
        <v>61.346298300337388</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5100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5100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500639.99</v>
      </c>
      <c r="E74" s="51">
        <f t="shared" si="17"/>
        <v>255972.04</v>
      </c>
      <c r="F74" s="52">
        <f t="shared" si="0"/>
        <v>51.128963948724916</v>
      </c>
    </row>
    <row r="75" spans="1:6" ht="12.75" customHeight="1" x14ac:dyDescent="0.2">
      <c r="A75" s="53" t="s">
        <v>196</v>
      </c>
      <c r="B75" s="85" t="s">
        <v>197</v>
      </c>
      <c r="C75" s="50" t="s">
        <v>196</v>
      </c>
      <c r="D75" s="242">
        <v>154510.49</v>
      </c>
      <c r="E75" s="242">
        <v>255972.04</v>
      </c>
      <c r="F75" s="52">
        <f t="shared" si="0"/>
        <v>165.66644763083724</v>
      </c>
    </row>
    <row r="76" spans="1:6" ht="12.75" customHeight="1" x14ac:dyDescent="0.2">
      <c r="A76" s="53" t="s">
        <v>198</v>
      </c>
      <c r="B76" s="85" t="s">
        <v>199</v>
      </c>
      <c r="C76" s="50" t="s">
        <v>198</v>
      </c>
      <c r="D76" s="242">
        <v>346129.5</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1980.8</v>
      </c>
      <c r="E82" s="51">
        <f t="shared" si="19"/>
        <v>4673.17</v>
      </c>
      <c r="F82" s="52">
        <f t="shared" si="0"/>
        <v>235.92336429725361</v>
      </c>
    </row>
    <row r="83" spans="1:6" ht="12.75" customHeight="1" x14ac:dyDescent="0.2">
      <c r="A83" s="53">
        <v>641</v>
      </c>
      <c r="B83" s="85" t="s">
        <v>212</v>
      </c>
      <c r="C83" s="50" t="s">
        <v>213</v>
      </c>
      <c r="D83" s="51">
        <f t="shared" ref="D83:E83" si="20">SUM(D84:D90)</f>
        <v>109.21</v>
      </c>
      <c r="E83" s="51">
        <f t="shared" si="20"/>
        <v>370.27</v>
      </c>
      <c r="F83" s="52">
        <f t="shared" si="0"/>
        <v>339.04404358575226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109.21</v>
      </c>
      <c r="E85" s="242">
        <v>370.27</v>
      </c>
      <c r="F85" s="52">
        <f t="shared" si="0"/>
        <v>339.04404358575226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1871.59</v>
      </c>
      <c r="E91" s="51">
        <f t="shared" si="21"/>
        <v>4302.8999999999996</v>
      </c>
      <c r="F91" s="52">
        <f t="shared" si="0"/>
        <v>229.90612260163817</v>
      </c>
    </row>
    <row r="92" spans="1:6" ht="12.75" customHeight="1" x14ac:dyDescent="0.2">
      <c r="A92" s="53">
        <v>6421</v>
      </c>
      <c r="B92" s="85" t="s">
        <v>230</v>
      </c>
      <c r="C92" s="50" t="s">
        <v>231</v>
      </c>
      <c r="D92" s="242">
        <v>1526.5</v>
      </c>
      <c r="E92" s="242">
        <v>1526.31</v>
      </c>
      <c r="F92" s="52">
        <f t="shared" si="0"/>
        <v>99.98755322633474</v>
      </c>
    </row>
    <row r="93" spans="1:6" ht="12.75" customHeight="1" x14ac:dyDescent="0.2">
      <c r="A93" s="53">
        <v>6422</v>
      </c>
      <c r="B93" s="85" t="s">
        <v>232</v>
      </c>
      <c r="C93" s="50" t="s">
        <v>233</v>
      </c>
      <c r="D93" s="242">
        <v>345.09</v>
      </c>
      <c r="E93" s="242">
        <v>199.09</v>
      </c>
      <c r="F93" s="52">
        <f t="shared" si="0"/>
        <v>57.692196238662383</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2577.5</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83533.39</v>
      </c>
      <c r="E106" s="51">
        <f t="shared" si="23"/>
        <v>107193.04000000001</v>
      </c>
      <c r="F106" s="52">
        <f t="shared" si="0"/>
        <v>128.32358413803152</v>
      </c>
    </row>
    <row r="107" spans="1:6" ht="12.75" customHeight="1" x14ac:dyDescent="0.2">
      <c r="A107" s="53">
        <v>651</v>
      </c>
      <c r="B107" s="85" t="s">
        <v>260</v>
      </c>
      <c r="C107" s="50" t="s">
        <v>261</v>
      </c>
      <c r="D107" s="51">
        <f t="shared" ref="D107:E107" si="24">SUM(D108:D111)</f>
        <v>0</v>
      </c>
      <c r="E107" s="51">
        <f t="shared" si="24"/>
        <v>144.63999999999999</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144.63999999999999</v>
      </c>
      <c r="F111" s="52" t="str">
        <f t="shared" si="0"/>
        <v>-</v>
      </c>
    </row>
    <row r="112" spans="1:6" ht="12.75" customHeight="1" x14ac:dyDescent="0.2">
      <c r="A112" s="53">
        <v>652</v>
      </c>
      <c r="B112" s="85" t="s">
        <v>270</v>
      </c>
      <c r="C112" s="50" t="s">
        <v>271</v>
      </c>
      <c r="D112" s="51">
        <f t="shared" ref="D112:E112" si="25">SUM(D113:D119)</f>
        <v>70008.03</v>
      </c>
      <c r="E112" s="51">
        <f t="shared" si="25"/>
        <v>93034.22</v>
      </c>
      <c r="F112" s="52">
        <f t="shared" si="0"/>
        <v>132.89078410005254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0.33</v>
      </c>
      <c r="F114" s="52" t="str">
        <f t="shared" si="0"/>
        <v>-</v>
      </c>
    </row>
    <row r="115" spans="1:6" ht="12.75" customHeight="1" x14ac:dyDescent="0.2">
      <c r="A115" s="53">
        <v>6524</v>
      </c>
      <c r="B115" s="85" t="s">
        <v>276</v>
      </c>
      <c r="C115" s="50" t="s">
        <v>277</v>
      </c>
      <c r="D115" s="242">
        <v>70008.03</v>
      </c>
      <c r="E115" s="242">
        <v>93033.89</v>
      </c>
      <c r="F115" s="52">
        <f t="shared" si="0"/>
        <v>132.89031272555448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13525.36</v>
      </c>
      <c r="E120" s="51">
        <f t="shared" si="26"/>
        <v>14014.18</v>
      </c>
      <c r="F120" s="52">
        <f t="shared" si="0"/>
        <v>103.61409973560778</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13525.36</v>
      </c>
      <c r="E122" s="242">
        <v>14014.18</v>
      </c>
      <c r="F122" s="52">
        <f t="shared" si="0"/>
        <v>103.61409973560778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2865.11</v>
      </c>
      <c r="E139" s="51">
        <f t="shared" si="33"/>
        <v>238.9</v>
      </c>
      <c r="F139" s="52">
        <f t="shared" si="31"/>
        <v>8.3382487932400497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2865.11</v>
      </c>
      <c r="E150" s="242">
        <v>238.9</v>
      </c>
      <c r="F150" s="52">
        <f t="shared" si="31"/>
        <v>8.3382487932400497</v>
      </c>
    </row>
    <row r="151" spans="1:6" ht="12.75" customHeight="1" x14ac:dyDescent="0.2">
      <c r="A151" s="53">
        <v>3</v>
      </c>
      <c r="B151" s="85" t="s">
        <v>348</v>
      </c>
      <c r="C151" s="50" t="s">
        <v>56</v>
      </c>
      <c r="D151" s="51">
        <f t="shared" ref="D151:E151" si="35">D152+D163+D196+D215+D224+D252+D263</f>
        <v>706807.87</v>
      </c>
      <c r="E151" s="51">
        <f t="shared" si="35"/>
        <v>1532620.3999999997</v>
      </c>
      <c r="F151" s="52">
        <f t="shared" si="31"/>
        <v>216.83691778927133</v>
      </c>
    </row>
    <row r="152" spans="1:6" ht="12.75" customHeight="1" x14ac:dyDescent="0.2">
      <c r="A152" s="53">
        <v>31</v>
      </c>
      <c r="B152" s="85" t="s">
        <v>349</v>
      </c>
      <c r="C152" s="50" t="s">
        <v>350</v>
      </c>
      <c r="D152" s="51">
        <f t="shared" ref="D152:E152" si="36">D153+D158+D159</f>
        <v>299846.62</v>
      </c>
      <c r="E152" s="51">
        <f t="shared" si="36"/>
        <v>339284.88999999996</v>
      </c>
      <c r="F152" s="52">
        <f t="shared" si="31"/>
        <v>113.15281459567561</v>
      </c>
    </row>
    <row r="153" spans="1:6" ht="12.75" customHeight="1" x14ac:dyDescent="0.2">
      <c r="A153" s="53">
        <v>311</v>
      </c>
      <c r="B153" s="85" t="s">
        <v>351</v>
      </c>
      <c r="C153" s="50" t="s">
        <v>352</v>
      </c>
      <c r="D153" s="51">
        <f t="shared" ref="D153:E153" si="37">SUM(D154:D157)</f>
        <v>246230.13</v>
      </c>
      <c r="E153" s="51">
        <f t="shared" si="37"/>
        <v>283358.36</v>
      </c>
      <c r="F153" s="52">
        <f t="shared" si="31"/>
        <v>115.07867051038798</v>
      </c>
    </row>
    <row r="154" spans="1:6" ht="12.75" customHeight="1" x14ac:dyDescent="0.2">
      <c r="A154" s="53">
        <v>3111</v>
      </c>
      <c r="B154" s="85" t="s">
        <v>353</v>
      </c>
      <c r="C154" s="50" t="s">
        <v>354</v>
      </c>
      <c r="D154" s="242">
        <v>246230.13</v>
      </c>
      <c r="E154" s="242">
        <v>283358.36</v>
      </c>
      <c r="F154" s="52">
        <f t="shared" si="31"/>
        <v>115.07867051038798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12793.06</v>
      </c>
      <c r="E158" s="242">
        <v>9172.49</v>
      </c>
      <c r="F158" s="52">
        <f t="shared" si="31"/>
        <v>71.698952400754791</v>
      </c>
    </row>
    <row r="159" spans="1:6" ht="12.75" customHeight="1" x14ac:dyDescent="0.2">
      <c r="A159" s="53">
        <v>313</v>
      </c>
      <c r="B159" s="85" t="s">
        <v>363</v>
      </c>
      <c r="C159" s="50" t="s">
        <v>364</v>
      </c>
      <c r="D159" s="51">
        <f t="shared" ref="D159:E159" si="38">SUM(D160:D162)</f>
        <v>40823.43</v>
      </c>
      <c r="E159" s="51">
        <f t="shared" si="38"/>
        <v>46754.04</v>
      </c>
      <c r="F159" s="52">
        <f t="shared" si="31"/>
        <v>114.52746621241772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40823.43</v>
      </c>
      <c r="E161" s="242">
        <v>46754.04</v>
      </c>
      <c r="F161" s="52">
        <f t="shared" si="31"/>
        <v>114.52746621241772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332341.38</v>
      </c>
      <c r="E163" s="51">
        <f t="shared" si="39"/>
        <v>1111068.3599999999</v>
      </c>
      <c r="F163" s="52">
        <f t="shared" si="31"/>
        <v>334.31538377796943</v>
      </c>
    </row>
    <row r="164" spans="1:6" ht="12.75" customHeight="1" x14ac:dyDescent="0.2">
      <c r="A164" s="53">
        <v>321</v>
      </c>
      <c r="B164" s="85" t="s">
        <v>372</v>
      </c>
      <c r="C164" s="50" t="s">
        <v>373</v>
      </c>
      <c r="D164" s="51">
        <f t="shared" ref="D164:E164" si="40">SUM(D165:D168)</f>
        <v>3058.27</v>
      </c>
      <c r="E164" s="51">
        <f t="shared" si="40"/>
        <v>14922.46</v>
      </c>
      <c r="F164" s="52">
        <f t="shared" si="31"/>
        <v>487.93795184859414</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2928.27</v>
      </c>
      <c r="E166" s="242">
        <v>5620.37</v>
      </c>
      <c r="F166" s="52">
        <f t="shared" si="31"/>
        <v>191.93482841404654</v>
      </c>
    </row>
    <row r="167" spans="1:6" ht="12.75" customHeight="1" x14ac:dyDescent="0.2">
      <c r="A167" s="53">
        <v>3213</v>
      </c>
      <c r="B167" s="85" t="s">
        <v>378</v>
      </c>
      <c r="C167" s="50" t="s">
        <v>379</v>
      </c>
      <c r="D167" s="242">
        <v>130</v>
      </c>
      <c r="E167" s="242">
        <v>0</v>
      </c>
      <c r="F167" s="52">
        <f t="shared" si="31"/>
        <v>0</v>
      </c>
    </row>
    <row r="168" spans="1:6" ht="12.75" customHeight="1" x14ac:dyDescent="0.2">
      <c r="A168" s="53">
        <v>3214</v>
      </c>
      <c r="B168" s="85" t="s">
        <v>380</v>
      </c>
      <c r="C168" s="50" t="s">
        <v>381</v>
      </c>
      <c r="D168" s="242">
        <v>0</v>
      </c>
      <c r="E168" s="242">
        <v>9302.09</v>
      </c>
      <c r="F168" s="52" t="str">
        <f t="shared" si="31"/>
        <v>-</v>
      </c>
    </row>
    <row r="169" spans="1:6" ht="12.75" customHeight="1" x14ac:dyDescent="0.2">
      <c r="A169" s="53">
        <v>322</v>
      </c>
      <c r="B169" s="85" t="s">
        <v>382</v>
      </c>
      <c r="C169" s="50" t="s">
        <v>383</v>
      </c>
      <c r="D169" s="51">
        <f t="shared" ref="D169:E169" si="41">SUM(D170:D176)</f>
        <v>49266.31</v>
      </c>
      <c r="E169" s="51">
        <f t="shared" si="41"/>
        <v>46375.939999999995</v>
      </c>
      <c r="F169" s="52">
        <f t="shared" si="31"/>
        <v>94.133171329454129</v>
      </c>
    </row>
    <row r="170" spans="1:6" ht="12.75" customHeight="1" x14ac:dyDescent="0.2">
      <c r="A170" s="53">
        <v>3221</v>
      </c>
      <c r="B170" s="85" t="s">
        <v>384</v>
      </c>
      <c r="C170" s="50" t="s">
        <v>385</v>
      </c>
      <c r="D170" s="242">
        <v>11499.11</v>
      </c>
      <c r="E170" s="242">
        <v>9562.66</v>
      </c>
      <c r="F170" s="52">
        <f t="shared" si="31"/>
        <v>83.160001078344308</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28169.32</v>
      </c>
      <c r="E172" s="242">
        <v>31680.560000000001</v>
      </c>
      <c r="F172" s="52">
        <f t="shared" si="31"/>
        <v>112.46476663263438</v>
      </c>
    </row>
    <row r="173" spans="1:6" ht="12.75" customHeight="1" x14ac:dyDescent="0.2">
      <c r="A173" s="53">
        <v>3224</v>
      </c>
      <c r="B173" s="85" t="s">
        <v>390</v>
      </c>
      <c r="C173" s="50" t="s">
        <v>391</v>
      </c>
      <c r="D173" s="242">
        <v>4744.0200000000004</v>
      </c>
      <c r="E173" s="242">
        <v>2956.45</v>
      </c>
      <c r="F173" s="52">
        <f t="shared" si="31"/>
        <v>62.319509614209032</v>
      </c>
    </row>
    <row r="174" spans="1:6" ht="12.75" customHeight="1" x14ac:dyDescent="0.2">
      <c r="A174" s="53">
        <v>3225</v>
      </c>
      <c r="B174" s="85" t="s">
        <v>392</v>
      </c>
      <c r="C174" s="50" t="s">
        <v>393</v>
      </c>
      <c r="D174" s="242">
        <v>3684.76</v>
      </c>
      <c r="E174" s="242">
        <v>2176.27</v>
      </c>
      <c r="F174" s="52">
        <f t="shared" si="31"/>
        <v>59.061377131753488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1169.0999999999999</v>
      </c>
      <c r="E176" s="242">
        <v>0</v>
      </c>
      <c r="F176" s="52">
        <f t="shared" si="31"/>
        <v>0</v>
      </c>
    </row>
    <row r="177" spans="1:6" ht="12.75" customHeight="1" x14ac:dyDescent="0.2">
      <c r="A177" s="53">
        <v>323</v>
      </c>
      <c r="B177" s="85" t="s">
        <v>398</v>
      </c>
      <c r="C177" s="50" t="s">
        <v>399</v>
      </c>
      <c r="D177" s="51">
        <f t="shared" ref="D177:E177" si="42">SUM(D178:D186)</f>
        <v>224380.64999999997</v>
      </c>
      <c r="E177" s="51">
        <f t="shared" si="42"/>
        <v>997114.01</v>
      </c>
      <c r="F177" s="52">
        <f t="shared" si="31"/>
        <v>444.38502607065277</v>
      </c>
    </row>
    <row r="178" spans="1:6" ht="12.75" customHeight="1" x14ac:dyDescent="0.2">
      <c r="A178" s="53">
        <v>3231</v>
      </c>
      <c r="B178" s="85" t="s">
        <v>400</v>
      </c>
      <c r="C178" s="50" t="s">
        <v>401</v>
      </c>
      <c r="D178" s="242">
        <v>5689.99</v>
      </c>
      <c r="E178" s="242">
        <v>5482.58</v>
      </c>
      <c r="F178" s="52">
        <f t="shared" si="31"/>
        <v>96.354826634141716</v>
      </c>
    </row>
    <row r="179" spans="1:6" ht="12.75" customHeight="1" x14ac:dyDescent="0.2">
      <c r="A179" s="53">
        <v>3232</v>
      </c>
      <c r="B179" s="85" t="s">
        <v>402</v>
      </c>
      <c r="C179" s="50" t="s">
        <v>403</v>
      </c>
      <c r="D179" s="242">
        <v>145822.41</v>
      </c>
      <c r="E179" s="242">
        <v>906844.78</v>
      </c>
      <c r="F179" s="52">
        <f t="shared" si="31"/>
        <v>621.88300138504098</v>
      </c>
    </row>
    <row r="180" spans="1:6" ht="12.75" customHeight="1" x14ac:dyDescent="0.2">
      <c r="A180" s="53">
        <v>3233</v>
      </c>
      <c r="B180" s="85" t="s">
        <v>404</v>
      </c>
      <c r="C180" s="50" t="s">
        <v>405</v>
      </c>
      <c r="D180" s="242">
        <v>9023.08</v>
      </c>
      <c r="E180" s="242">
        <v>3931.25</v>
      </c>
      <c r="F180" s="52">
        <f t="shared" si="31"/>
        <v>43.568825722480568</v>
      </c>
    </row>
    <row r="181" spans="1:6" ht="12.75" customHeight="1" x14ac:dyDescent="0.2">
      <c r="A181" s="53">
        <v>3234</v>
      </c>
      <c r="B181" s="85" t="s">
        <v>406</v>
      </c>
      <c r="C181" s="50" t="s">
        <v>407</v>
      </c>
      <c r="D181" s="242">
        <v>9114.61</v>
      </c>
      <c r="E181" s="242">
        <v>11256.8</v>
      </c>
      <c r="F181" s="52">
        <f t="shared" si="31"/>
        <v>123.50281580890459</v>
      </c>
    </row>
    <row r="182" spans="1:6" ht="12.75" customHeight="1" x14ac:dyDescent="0.2">
      <c r="A182" s="53">
        <v>3235</v>
      </c>
      <c r="B182" s="85" t="s">
        <v>408</v>
      </c>
      <c r="C182" s="50" t="s">
        <v>409</v>
      </c>
      <c r="D182" s="242">
        <v>0</v>
      </c>
      <c r="E182" s="242">
        <v>3401.04</v>
      </c>
      <c r="F182" s="52" t="str">
        <f t="shared" si="31"/>
        <v>-</v>
      </c>
    </row>
    <row r="183" spans="1:6" ht="12.75" customHeight="1" x14ac:dyDescent="0.2">
      <c r="A183" s="53">
        <v>3236</v>
      </c>
      <c r="B183" s="85" t="s">
        <v>410</v>
      </c>
      <c r="C183" s="50" t="s">
        <v>411</v>
      </c>
      <c r="D183" s="242">
        <v>2602.5300000000002</v>
      </c>
      <c r="E183" s="242">
        <v>2423.62</v>
      </c>
      <c r="F183" s="52">
        <f t="shared" si="31"/>
        <v>93.125535536574006</v>
      </c>
    </row>
    <row r="184" spans="1:6" ht="12.75" customHeight="1" x14ac:dyDescent="0.2">
      <c r="A184" s="53">
        <v>3237</v>
      </c>
      <c r="B184" s="85" t="s">
        <v>412</v>
      </c>
      <c r="C184" s="50" t="s">
        <v>413</v>
      </c>
      <c r="D184" s="242">
        <v>32665.25</v>
      </c>
      <c r="E184" s="242">
        <v>36140.199999999997</v>
      </c>
      <c r="F184" s="52">
        <f t="shared" si="31"/>
        <v>110.63806338540192</v>
      </c>
    </row>
    <row r="185" spans="1:6" ht="12.75" customHeight="1" x14ac:dyDescent="0.2">
      <c r="A185" s="53">
        <v>3238</v>
      </c>
      <c r="B185" s="85" t="s">
        <v>414</v>
      </c>
      <c r="C185" s="50" t="s">
        <v>415</v>
      </c>
      <c r="D185" s="242">
        <v>5812.2</v>
      </c>
      <c r="E185" s="242">
        <v>6879.72</v>
      </c>
      <c r="F185" s="52">
        <f t="shared" si="31"/>
        <v>118.36688345204915</v>
      </c>
    </row>
    <row r="186" spans="1:6" ht="12.75" customHeight="1" x14ac:dyDescent="0.2">
      <c r="A186" s="53">
        <v>3239</v>
      </c>
      <c r="B186" s="85" t="s">
        <v>416</v>
      </c>
      <c r="C186" s="50" t="s">
        <v>417</v>
      </c>
      <c r="D186" s="242">
        <v>13650.58</v>
      </c>
      <c r="E186" s="242">
        <v>20754.02</v>
      </c>
      <c r="F186" s="52">
        <f t="shared" si="31"/>
        <v>152.03764235658852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55636.15</v>
      </c>
      <c r="E188" s="51">
        <f t="shared" si="43"/>
        <v>52655.950000000004</v>
      </c>
      <c r="F188" s="52">
        <f t="shared" si="31"/>
        <v>94.643410803946722</v>
      </c>
    </row>
    <row r="189" spans="1:6" ht="12.75" customHeight="1" x14ac:dyDescent="0.2">
      <c r="A189" s="53">
        <v>3291</v>
      </c>
      <c r="B189" s="232" t="s">
        <v>422</v>
      </c>
      <c r="C189" s="50" t="s">
        <v>423</v>
      </c>
      <c r="D189" s="242">
        <v>20972.65</v>
      </c>
      <c r="E189" s="242">
        <v>11025.2</v>
      </c>
      <c r="F189" s="52">
        <f t="shared" si="31"/>
        <v>52.569417789358994</v>
      </c>
    </row>
    <row r="190" spans="1:6" ht="12.75" customHeight="1" x14ac:dyDescent="0.2">
      <c r="A190" s="53">
        <v>3292</v>
      </c>
      <c r="B190" s="85" t="s">
        <v>424</v>
      </c>
      <c r="C190" s="50" t="s">
        <v>425</v>
      </c>
      <c r="D190" s="242">
        <v>1379.08</v>
      </c>
      <c r="E190" s="242">
        <v>3050.36</v>
      </c>
      <c r="F190" s="52">
        <f t="shared" si="31"/>
        <v>221.18803840241324</v>
      </c>
    </row>
    <row r="191" spans="1:6" ht="12.75" customHeight="1" x14ac:dyDescent="0.2">
      <c r="A191" s="53">
        <v>3293</v>
      </c>
      <c r="B191" s="85" t="s">
        <v>426</v>
      </c>
      <c r="C191" s="50" t="s">
        <v>427</v>
      </c>
      <c r="D191" s="242">
        <v>1157.18</v>
      </c>
      <c r="E191" s="242">
        <v>1684.28</v>
      </c>
      <c r="F191" s="52">
        <f t="shared" si="31"/>
        <v>145.55038974057621</v>
      </c>
    </row>
    <row r="192" spans="1:6" ht="12.75" customHeight="1" x14ac:dyDescent="0.2">
      <c r="A192" s="53">
        <v>3294</v>
      </c>
      <c r="B192" s="85" t="s">
        <v>428</v>
      </c>
      <c r="C192" s="50" t="s">
        <v>429</v>
      </c>
      <c r="D192" s="242">
        <v>4769.53</v>
      </c>
      <c r="E192" s="242">
        <v>6548.08</v>
      </c>
      <c r="F192" s="52">
        <f t="shared" si="31"/>
        <v>137.28983778275847</v>
      </c>
    </row>
    <row r="193" spans="1:6" ht="12.75" customHeight="1" x14ac:dyDescent="0.2">
      <c r="A193" s="53">
        <v>3295</v>
      </c>
      <c r="B193" s="85" t="s">
        <v>430</v>
      </c>
      <c r="C193" s="50" t="s">
        <v>431</v>
      </c>
      <c r="D193" s="242">
        <v>1524.43</v>
      </c>
      <c r="E193" s="242">
        <v>1120</v>
      </c>
      <c r="F193" s="52">
        <f t="shared" si="31"/>
        <v>73.470083900211876</v>
      </c>
    </row>
    <row r="194" spans="1:6" ht="12.75" customHeight="1" x14ac:dyDescent="0.2">
      <c r="A194" s="53" t="s">
        <v>432</v>
      </c>
      <c r="B194" s="85" t="s">
        <v>433</v>
      </c>
      <c r="C194" s="50" t="s">
        <v>432</v>
      </c>
      <c r="D194" s="242">
        <v>1651.62</v>
      </c>
      <c r="E194" s="242">
        <v>16363.41</v>
      </c>
      <c r="F194" s="52">
        <f t="shared" si="31"/>
        <v>990.74908271878519</v>
      </c>
    </row>
    <row r="195" spans="1:6" ht="12.75" customHeight="1" x14ac:dyDescent="0.2">
      <c r="A195" s="53">
        <v>3299</v>
      </c>
      <c r="B195" s="85" t="s">
        <v>434</v>
      </c>
      <c r="C195" s="50" t="s">
        <v>435</v>
      </c>
      <c r="D195" s="242">
        <v>24181.66</v>
      </c>
      <c r="E195" s="242">
        <v>12864.62</v>
      </c>
      <c r="F195" s="52">
        <f t="shared" si="31"/>
        <v>53.199904390352025</v>
      </c>
    </row>
    <row r="196" spans="1:6" ht="12.75" customHeight="1" x14ac:dyDescent="0.2">
      <c r="A196" s="53">
        <v>34</v>
      </c>
      <c r="B196" s="232" t="s">
        <v>436</v>
      </c>
      <c r="C196" s="50" t="s">
        <v>437</v>
      </c>
      <c r="D196" s="51">
        <f t="shared" ref="D196:E196" si="44">D197+D202+D210</f>
        <v>1798.78</v>
      </c>
      <c r="E196" s="51">
        <f t="shared" si="44"/>
        <v>4104.04</v>
      </c>
      <c r="F196" s="52">
        <f t="shared" si="31"/>
        <v>228.15686187304726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19.579999999999998</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19.579999999999998</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1798.78</v>
      </c>
      <c r="E210" s="51">
        <f t="shared" si="47"/>
        <v>4084.46</v>
      </c>
      <c r="F210" s="52">
        <f t="shared" si="31"/>
        <v>227.06834632361935</v>
      </c>
    </row>
    <row r="211" spans="1:6" ht="12.75" customHeight="1" x14ac:dyDescent="0.2">
      <c r="A211" s="53">
        <v>3431</v>
      </c>
      <c r="B211" s="232" t="s">
        <v>466</v>
      </c>
      <c r="C211" s="50" t="s">
        <v>467</v>
      </c>
      <c r="D211" s="242">
        <v>1798.78</v>
      </c>
      <c r="E211" s="242">
        <v>4083.26</v>
      </c>
      <c r="F211" s="52">
        <f t="shared" si="31"/>
        <v>227.00163444112121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1.2</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12564.34</v>
      </c>
      <c r="E215" s="51">
        <f t="shared" si="48"/>
        <v>3512.08</v>
      </c>
      <c r="F215" s="52">
        <f t="shared" si="31"/>
        <v>27.952761545771605</v>
      </c>
    </row>
    <row r="216" spans="1:6" ht="12.75" customHeight="1" x14ac:dyDescent="0.2">
      <c r="A216" s="53">
        <v>351</v>
      </c>
      <c r="B216" s="85" t="s">
        <v>476</v>
      </c>
      <c r="C216" s="50" t="s">
        <v>477</v>
      </c>
      <c r="D216" s="51">
        <f t="shared" ref="D216:E216" si="49">SUM(D217:D218)</f>
        <v>11930</v>
      </c>
      <c r="E216" s="51">
        <f t="shared" si="49"/>
        <v>3080.83</v>
      </c>
      <c r="F216" s="52">
        <f t="shared" si="31"/>
        <v>25.82422464375524</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11930</v>
      </c>
      <c r="E218" s="242">
        <v>3080.83</v>
      </c>
      <c r="F218" s="52">
        <f t="shared" si="31"/>
        <v>25.82422464375524</v>
      </c>
    </row>
    <row r="219" spans="1:6" ht="24" x14ac:dyDescent="0.2">
      <c r="A219" s="53">
        <v>352</v>
      </c>
      <c r="B219" s="85" t="s">
        <v>482</v>
      </c>
      <c r="C219" s="50" t="s">
        <v>483</v>
      </c>
      <c r="D219" s="51">
        <f t="shared" ref="D219:E219" si="50">SUM(D220:D222)</f>
        <v>634.34</v>
      </c>
      <c r="E219" s="51">
        <f t="shared" si="50"/>
        <v>431.25</v>
      </c>
      <c r="F219" s="52">
        <f t="shared" si="31"/>
        <v>67.984046410442346</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634.34</v>
      </c>
      <c r="E222" s="242">
        <v>431.25</v>
      </c>
      <c r="F222" s="52">
        <f t="shared" si="31"/>
        <v>67.984046410442346</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45644.569999999992</v>
      </c>
      <c r="E252" s="51">
        <f t="shared" si="63"/>
        <v>61830.400000000001</v>
      </c>
      <c r="F252" s="52">
        <f t="shared" ref="F252:F258" si="64">IF(D252&lt;&gt;0,IF(E252/D252&gt;=100,"&gt;&gt;100",E252/D252*100),"-")</f>
        <v>135.46058162011389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45644.569999999992</v>
      </c>
      <c r="E259" s="51">
        <f t="shared" si="66"/>
        <v>61830.400000000001</v>
      </c>
      <c r="F259" s="52">
        <f t="shared" ref="F259:F262" si="67">IF(D259&lt;&gt;0,IF(E259/D259&gt;=100,"&gt;&gt;100",E259/D259*100),"-")</f>
        <v>135.46058162011389</v>
      </c>
    </row>
    <row r="260" spans="1:6" ht="12.75" customHeight="1" x14ac:dyDescent="0.2">
      <c r="A260" s="53">
        <v>3721</v>
      </c>
      <c r="B260" s="85" t="s">
        <v>560</v>
      </c>
      <c r="C260" s="50" t="s">
        <v>561</v>
      </c>
      <c r="D260" s="242">
        <v>32981.089999999997</v>
      </c>
      <c r="E260" s="242">
        <v>51045.41</v>
      </c>
      <c r="F260" s="52">
        <f t="shared" si="67"/>
        <v>154.77174950858205</v>
      </c>
    </row>
    <row r="261" spans="1:6" ht="12.75" customHeight="1" x14ac:dyDescent="0.2">
      <c r="A261" s="53">
        <v>3722</v>
      </c>
      <c r="B261" s="85" t="s">
        <v>562</v>
      </c>
      <c r="C261" s="50" t="s">
        <v>563</v>
      </c>
      <c r="D261" s="242">
        <v>12663.48</v>
      </c>
      <c r="E261" s="242">
        <v>10784.99</v>
      </c>
      <c r="F261" s="52">
        <f t="shared" si="67"/>
        <v>85.166083888472997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14612.18</v>
      </c>
      <c r="E263" s="51">
        <f t="shared" si="68"/>
        <v>12820.63</v>
      </c>
      <c r="F263" s="52">
        <f t="shared" ref="F263:F267" si="69">IF(D263&lt;&gt;0,IF(E263/D263&gt;=100,"&gt;&gt;100",E263/D263*100),"-")</f>
        <v>87.739338004322406</v>
      </c>
    </row>
    <row r="264" spans="1:6" ht="12.75" customHeight="1" x14ac:dyDescent="0.2">
      <c r="A264" s="53">
        <v>381</v>
      </c>
      <c r="B264" s="85" t="s">
        <v>568</v>
      </c>
      <c r="C264" s="50" t="s">
        <v>569</v>
      </c>
      <c r="D264" s="51">
        <f t="shared" ref="D264:E264" si="70">SUM(D265:D267)</f>
        <v>14612.18</v>
      </c>
      <c r="E264" s="51">
        <f t="shared" si="70"/>
        <v>12820.63</v>
      </c>
      <c r="F264" s="52">
        <f t="shared" si="69"/>
        <v>87.739338004322406</v>
      </c>
    </row>
    <row r="265" spans="1:6" ht="12.75" customHeight="1" x14ac:dyDescent="0.2">
      <c r="A265" s="53">
        <v>3811</v>
      </c>
      <c r="B265" s="85" t="s">
        <v>570</v>
      </c>
      <c r="C265" s="50" t="s">
        <v>571</v>
      </c>
      <c r="D265" s="242">
        <v>14612.18</v>
      </c>
      <c r="E265" s="242">
        <v>12820.63</v>
      </c>
      <c r="F265" s="52">
        <f t="shared" si="69"/>
        <v>87.739338004322406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706807.87</v>
      </c>
      <c r="E289" s="51">
        <f t="shared" si="79"/>
        <v>1532620.3999999997</v>
      </c>
      <c r="F289" s="52">
        <f t="shared" si="76"/>
        <v>216.83691778927133</v>
      </c>
    </row>
    <row r="290" spans="1:6" ht="12.75" customHeight="1" x14ac:dyDescent="0.2">
      <c r="A290" s="53" t="s">
        <v>609</v>
      </c>
      <c r="B290" s="85" t="s">
        <v>620</v>
      </c>
      <c r="C290" s="50" t="s">
        <v>621</v>
      </c>
      <c r="D290" s="51">
        <f>IF(D6&gt;=D289,D6-D289,0)</f>
        <v>508775.03000000014</v>
      </c>
      <c r="E290" s="51">
        <f>IF(E6&gt;=E289,E6-E289,0)</f>
        <v>0</v>
      </c>
      <c r="F290" s="52">
        <f t="shared" si="76"/>
        <v>0</v>
      </c>
    </row>
    <row r="291" spans="1:6" ht="12.75" customHeight="1" x14ac:dyDescent="0.2">
      <c r="A291" s="53" t="s">
        <v>609</v>
      </c>
      <c r="B291" s="85" t="s">
        <v>622</v>
      </c>
      <c r="C291" s="50" t="s">
        <v>623</v>
      </c>
      <c r="D291" s="51">
        <f>IF(D289&gt;=D6,D289-D6,0)</f>
        <v>0</v>
      </c>
      <c r="E291" s="51">
        <f>IF(E289&gt;=E6,E289-E6,0)</f>
        <v>238275.97999999975</v>
      </c>
      <c r="F291" s="52" t="str">
        <f t="shared" si="76"/>
        <v>-</v>
      </c>
    </row>
    <row r="292" spans="1:6" ht="12.75" customHeight="1" x14ac:dyDescent="0.2">
      <c r="A292" s="53">
        <v>92211</v>
      </c>
      <c r="B292" s="85" t="s">
        <v>624</v>
      </c>
      <c r="C292" s="50" t="s">
        <v>625</v>
      </c>
      <c r="D292" s="242">
        <v>921065.96</v>
      </c>
      <c r="E292" s="242">
        <v>249762.52</v>
      </c>
      <c r="F292" s="52">
        <f t="shared" si="76"/>
        <v>27.116681198380189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33774.04</v>
      </c>
      <c r="E294" s="242">
        <v>21021.63</v>
      </c>
      <c r="F294" s="52">
        <f t="shared" si="76"/>
        <v>62.241976381860155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143027.63999999998</v>
      </c>
      <c r="E350" s="51">
        <f t="shared" si="95"/>
        <v>154223.27000000002</v>
      </c>
      <c r="F350" s="52">
        <f t="shared" si="81"/>
        <v>107.82759891724427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143027.63999999998</v>
      </c>
      <c r="E363" s="51">
        <f t="shared" si="99"/>
        <v>154223.27000000002</v>
      </c>
      <c r="F363" s="52">
        <f t="shared" si="81"/>
        <v>107.82759891724427</v>
      </c>
    </row>
    <row r="364" spans="1:6" ht="12.75" customHeight="1" x14ac:dyDescent="0.2">
      <c r="A364" s="53">
        <v>421</v>
      </c>
      <c r="B364" s="85" t="s">
        <v>759</v>
      </c>
      <c r="C364" s="50" t="s">
        <v>760</v>
      </c>
      <c r="D364" s="51">
        <f t="shared" ref="D364:E364" si="100">SUM(D365:D368)</f>
        <v>102615.2</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102615.2</v>
      </c>
      <c r="E368" s="242">
        <v>0</v>
      </c>
      <c r="F368" s="52">
        <f t="shared" si="81"/>
        <v>0</v>
      </c>
    </row>
    <row r="369" spans="1:6" ht="12.75" customHeight="1" x14ac:dyDescent="0.2">
      <c r="A369" s="53">
        <v>422</v>
      </c>
      <c r="B369" s="85" t="s">
        <v>765</v>
      </c>
      <c r="C369" s="50" t="s">
        <v>766</v>
      </c>
      <c r="D369" s="51">
        <f t="shared" ref="D369:E369" si="101">SUM(D370:D377)</f>
        <v>39868.839999999997</v>
      </c>
      <c r="E369" s="51">
        <f t="shared" si="101"/>
        <v>35228.25</v>
      </c>
      <c r="F369" s="52">
        <f t="shared" si="81"/>
        <v>88.360358615901546</v>
      </c>
    </row>
    <row r="370" spans="1:6" ht="12.75" customHeight="1" x14ac:dyDescent="0.2">
      <c r="A370" s="53">
        <v>4221</v>
      </c>
      <c r="B370" s="85" t="s">
        <v>675</v>
      </c>
      <c r="C370" s="50" t="s">
        <v>767</v>
      </c>
      <c r="D370" s="242">
        <v>1185</v>
      </c>
      <c r="E370" s="242">
        <v>2769</v>
      </c>
      <c r="F370" s="52">
        <f t="shared" si="81"/>
        <v>233.67088607594937</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2710.1</v>
      </c>
      <c r="E372" s="242">
        <v>1728</v>
      </c>
      <c r="F372" s="52">
        <f t="shared" si="81"/>
        <v>63.761484816058442</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1098</v>
      </c>
      <c r="E374" s="242">
        <v>0</v>
      </c>
      <c r="F374" s="52">
        <f t="shared" si="81"/>
        <v>0</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34875.74</v>
      </c>
      <c r="E376" s="242">
        <v>30731.25</v>
      </c>
      <c r="F376" s="52">
        <f t="shared" si="81"/>
        <v>88.116409859690435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59875</v>
      </c>
      <c r="F378" s="52" t="str">
        <f t="shared" si="81"/>
        <v>-</v>
      </c>
    </row>
    <row r="379" spans="1:6" ht="12.75" customHeight="1" x14ac:dyDescent="0.2">
      <c r="A379" s="53">
        <v>4231</v>
      </c>
      <c r="B379" s="85" t="s">
        <v>693</v>
      </c>
      <c r="C379" s="50" t="s">
        <v>778</v>
      </c>
      <c r="D379" s="242">
        <v>0</v>
      </c>
      <c r="E379" s="242">
        <v>59875</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203.6</v>
      </c>
      <c r="E383" s="51">
        <f t="shared" si="103"/>
        <v>6100.02</v>
      </c>
      <c r="F383" s="52">
        <f t="shared" si="81"/>
        <v>2996.0805500982319</v>
      </c>
    </row>
    <row r="384" spans="1:6" ht="12.75" customHeight="1" x14ac:dyDescent="0.2">
      <c r="A384" s="53">
        <v>4241</v>
      </c>
      <c r="B384" s="85" t="s">
        <v>784</v>
      </c>
      <c r="C384" s="50" t="s">
        <v>785</v>
      </c>
      <c r="D384" s="242">
        <v>203.6</v>
      </c>
      <c r="E384" s="242">
        <v>6100.02</v>
      </c>
      <c r="F384" s="52">
        <f t="shared" si="81"/>
        <v>2996.0805500982319</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340</v>
      </c>
      <c r="E391" s="51">
        <f t="shared" si="105"/>
        <v>53020</v>
      </c>
      <c r="F391" s="52" t="str">
        <f t="shared" si="81"/>
        <v>&gt;&gt;100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340</v>
      </c>
      <c r="E394" s="242">
        <v>0</v>
      </c>
      <c r="F394" s="52">
        <f t="shared" si="81"/>
        <v>0</v>
      </c>
    </row>
    <row r="395" spans="1:6" ht="12.75" customHeight="1" x14ac:dyDescent="0.2">
      <c r="A395" s="53">
        <v>4264</v>
      </c>
      <c r="B395" s="85" t="s">
        <v>725</v>
      </c>
      <c r="C395" s="50" t="s">
        <v>799</v>
      </c>
      <c r="D395" s="242">
        <v>0</v>
      </c>
      <c r="E395" s="242">
        <v>53020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143027.63999999998</v>
      </c>
      <c r="E408" s="51">
        <f t="shared" si="111"/>
        <v>154223.27000000002</v>
      </c>
      <c r="F408" s="52">
        <f t="shared" si="81"/>
        <v>107.82759891724427</v>
      </c>
    </row>
    <row r="409" spans="1:6" ht="12.75" customHeight="1" x14ac:dyDescent="0.2">
      <c r="A409" s="53">
        <v>92212</v>
      </c>
      <c r="B409" s="85" t="s">
        <v>824</v>
      </c>
      <c r="C409" s="50" t="s">
        <v>825</v>
      </c>
      <c r="D409" s="242">
        <v>0</v>
      </c>
      <c r="E409" s="242">
        <v>134875.85</v>
      </c>
      <c r="F409" s="52" t="str">
        <f t="shared" si="81"/>
        <v>-</v>
      </c>
    </row>
    <row r="410" spans="1:6" ht="12.75" customHeight="1" x14ac:dyDescent="0.2">
      <c r="A410" s="53">
        <v>92222</v>
      </c>
      <c r="B410" s="85" t="s">
        <v>826</v>
      </c>
      <c r="C410" s="50" t="s">
        <v>827</v>
      </c>
      <c r="D410" s="242">
        <v>879410.5</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1215582.9000000001</v>
      </c>
      <c r="E412" s="51">
        <f>E6+E298</f>
        <v>1294344.42</v>
      </c>
      <c r="F412" s="52">
        <f t="shared" si="81"/>
        <v>106.47932115530745</v>
      </c>
    </row>
    <row r="413" spans="1:6" ht="12.75" customHeight="1" x14ac:dyDescent="0.2">
      <c r="A413" s="53" t="s">
        <v>609</v>
      </c>
      <c r="B413" s="85" t="s">
        <v>832</v>
      </c>
      <c r="C413" s="50" t="s">
        <v>833</v>
      </c>
      <c r="D413" s="51">
        <f t="shared" ref="D413:E413" si="112">D289+D350</f>
        <v>849835.51</v>
      </c>
      <c r="E413" s="51">
        <f t="shared" si="112"/>
        <v>1686843.6699999997</v>
      </c>
      <c r="F413" s="52">
        <f t="shared" si="81"/>
        <v>198.49060790599344</v>
      </c>
    </row>
    <row r="414" spans="1:6" ht="12.75" customHeight="1" x14ac:dyDescent="0.2">
      <c r="A414" s="53" t="s">
        <v>609</v>
      </c>
      <c r="B414" s="85" t="s">
        <v>834</v>
      </c>
      <c r="C414" s="50" t="s">
        <v>835</v>
      </c>
      <c r="D414" s="51">
        <f t="shared" ref="D414:E414" si="113">IF(D412&gt;=D413,D412-D413,0)</f>
        <v>365747.39000000013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392499.24999999977</v>
      </c>
      <c r="F415" s="52" t="str">
        <f t="shared" si="81"/>
        <v>-</v>
      </c>
    </row>
    <row r="416" spans="1:6" ht="12.75" customHeight="1" x14ac:dyDescent="0.2">
      <c r="A416" s="60" t="s">
        <v>838</v>
      </c>
      <c r="B416" s="232" t="s">
        <v>839</v>
      </c>
      <c r="C416" s="61" t="s">
        <v>840</v>
      </c>
      <c r="D416" s="51">
        <f t="shared" ref="D416:E416" si="115">IF(D292-D293+D409-D410&gt;=0,D292-D293+D409-D410,0)</f>
        <v>41655.459999999963</v>
      </c>
      <c r="E416" s="51">
        <f t="shared" si="115"/>
        <v>384638.37</v>
      </c>
      <c r="F416" s="52">
        <f t="shared" si="81"/>
        <v>923.38044040325167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33774.04</v>
      </c>
      <c r="E418" s="62">
        <f t="shared" si="117"/>
        <v>21021.63</v>
      </c>
      <c r="F418" s="57">
        <f t="shared" si="81"/>
        <v>62.241976381860155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300000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300000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300000</v>
      </c>
      <c r="F490" s="52" t="str">
        <f t="shared" si="119"/>
        <v>-</v>
      </c>
    </row>
    <row r="491" spans="1:6" ht="12.75" customHeight="1" x14ac:dyDescent="0.2">
      <c r="A491" s="53">
        <v>8422</v>
      </c>
      <c r="B491" s="85" t="s">
        <v>989</v>
      </c>
      <c r="C491" s="50" t="s">
        <v>990</v>
      </c>
      <c r="D491" s="242">
        <v>0</v>
      </c>
      <c r="E491" s="242">
        <v>300000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300000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1215582.9000000001</v>
      </c>
      <c r="E639" s="51">
        <f t="shared" si="180"/>
        <v>1594344.42</v>
      </c>
      <c r="F639" s="52">
        <f t="shared" si="119"/>
        <v>131.15883910509106</v>
      </c>
    </row>
    <row r="640" spans="1:6" ht="12.75" customHeight="1" x14ac:dyDescent="0.2">
      <c r="A640" s="53" t="s">
        <v>609</v>
      </c>
      <c r="B640" s="85" t="s">
        <v>1278</v>
      </c>
      <c r="C640" s="50" t="s">
        <v>1279</v>
      </c>
      <c r="D640" s="51">
        <f t="shared" ref="D640:E640" si="181">D413+D528</f>
        <v>849835.51</v>
      </c>
      <c r="E640" s="51">
        <f t="shared" si="181"/>
        <v>1686843.6699999997</v>
      </c>
      <c r="F640" s="52">
        <f t="shared" si="119"/>
        <v>198.49060790599344</v>
      </c>
    </row>
    <row r="641" spans="1:6" ht="12.75" customHeight="1" x14ac:dyDescent="0.2">
      <c r="A641" s="53" t="s">
        <v>609</v>
      </c>
      <c r="B641" s="85" t="s">
        <v>1280</v>
      </c>
      <c r="C641" s="50" t="s">
        <v>1281</v>
      </c>
      <c r="D641" s="51">
        <f t="shared" ref="D641:E641" si="182">IF(D639&gt;=D640,D639-D640,0)</f>
        <v>365747.39000000013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92499.249999999767</v>
      </c>
      <c r="F642" s="52" t="str">
        <f t="shared" si="119"/>
        <v>-</v>
      </c>
    </row>
    <row r="643" spans="1:6" ht="24" x14ac:dyDescent="0.2">
      <c r="A643" s="60" t="s">
        <v>1284</v>
      </c>
      <c r="B643" s="85" t="s">
        <v>1285</v>
      </c>
      <c r="C643" s="61" t="s">
        <v>1284</v>
      </c>
      <c r="D643" s="51">
        <f t="shared" ref="D643:E643" si="184">IF(D416-D417+D637-D638&gt;=0,D416-D417+D637-D638,0)</f>
        <v>41655.459999999963</v>
      </c>
      <c r="E643" s="51">
        <f t="shared" si="184"/>
        <v>384638.37</v>
      </c>
      <c r="F643" s="52">
        <f t="shared" si="119"/>
        <v>923.38044040325167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407402.85000000009</v>
      </c>
      <c r="E645" s="51">
        <f t="shared" si="186"/>
        <v>292139.12000000023</v>
      </c>
      <c r="F645" s="52">
        <f t="shared" si="119"/>
        <v>71.707677057242023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125373.74</v>
      </c>
      <c r="E649" s="242">
        <v>579367.37</v>
      </c>
      <c r="F649" s="52">
        <f t="shared" ref="F649:F724" si="188">IF(D649&lt;&gt;0,IF(E649/D649&gt;=100,"&gt;&gt;100",E649/D649*100),"-")</f>
        <v>462.11221743883522</v>
      </c>
    </row>
    <row r="650" spans="1:6" ht="12.75" customHeight="1" x14ac:dyDescent="0.2">
      <c r="A650" s="53" t="s">
        <v>1297</v>
      </c>
      <c r="B650" s="85" t="s">
        <v>1298</v>
      </c>
      <c r="C650" s="50" t="s">
        <v>1297</v>
      </c>
      <c r="D650" s="242">
        <v>1297244.3</v>
      </c>
      <c r="E650" s="242">
        <v>1706166.34</v>
      </c>
      <c r="F650" s="52">
        <f t="shared" si="188"/>
        <v>131.5223616708125</v>
      </c>
    </row>
    <row r="651" spans="1:6" ht="12.75" customHeight="1" x14ac:dyDescent="0.2">
      <c r="A651" s="53" t="s">
        <v>1299</v>
      </c>
      <c r="B651" s="85" t="s">
        <v>1300</v>
      </c>
      <c r="C651" s="50" t="s">
        <v>1299</v>
      </c>
      <c r="D651" s="242">
        <v>843250.67</v>
      </c>
      <c r="E651" s="242">
        <v>1742437.11</v>
      </c>
      <c r="F651" s="52">
        <f t="shared" si="188"/>
        <v>206.6333501994134</v>
      </c>
    </row>
    <row r="652" spans="1:6" ht="24" x14ac:dyDescent="0.2">
      <c r="A652" s="53">
        <v>11</v>
      </c>
      <c r="B652" s="85" t="s">
        <v>1301</v>
      </c>
      <c r="C652" s="50" t="s">
        <v>1302</v>
      </c>
      <c r="D652" s="51">
        <f t="shared" ref="D652:E652" si="189">+D649+D650-D651</f>
        <v>579367.37</v>
      </c>
      <c r="E652" s="51">
        <f t="shared" si="189"/>
        <v>543096.59999999986</v>
      </c>
      <c r="F652" s="52">
        <f t="shared" si="188"/>
        <v>93.739590477799922</v>
      </c>
    </row>
    <row r="653" spans="1:6" ht="24" x14ac:dyDescent="0.2">
      <c r="A653" s="53" t="s">
        <v>609</v>
      </c>
      <c r="B653" s="85" t="s">
        <v>1303</v>
      </c>
      <c r="C653" s="50" t="s">
        <v>1304</v>
      </c>
      <c r="D653" s="262">
        <v>5</v>
      </c>
      <c r="E653" s="262">
        <v>30</v>
      </c>
      <c r="F653" s="52">
        <f t="shared" si="188"/>
        <v>600</v>
      </c>
    </row>
    <row r="654" spans="1:6" ht="24" x14ac:dyDescent="0.2">
      <c r="A654" s="53" t="s">
        <v>609</v>
      </c>
      <c r="B654" s="85" t="s">
        <v>1305</v>
      </c>
      <c r="C654" s="50" t="s">
        <v>1306</v>
      </c>
      <c r="D654" s="262">
        <v>3</v>
      </c>
      <c r="E654" s="262">
        <v>4</v>
      </c>
      <c r="F654" s="52">
        <f t="shared" si="188"/>
        <v>133.33333333333331</v>
      </c>
    </row>
    <row r="655" spans="1:6" ht="12.75" customHeight="1" x14ac:dyDescent="0.2">
      <c r="A655" s="53" t="s">
        <v>609</v>
      </c>
      <c r="B655" s="85" t="s">
        <v>1307</v>
      </c>
      <c r="C655" s="50" t="s">
        <v>1308</v>
      </c>
      <c r="D655" s="262">
        <v>39</v>
      </c>
      <c r="E655" s="262">
        <v>30</v>
      </c>
      <c r="F655" s="52">
        <f t="shared" si="188"/>
        <v>76.923076923076934</v>
      </c>
    </row>
    <row r="656" spans="1:6" ht="12.75" customHeight="1" x14ac:dyDescent="0.2">
      <c r="A656" s="53" t="s">
        <v>609</v>
      </c>
      <c r="B656" s="85" t="s">
        <v>1309</v>
      </c>
      <c r="C656" s="50" t="s">
        <v>1310</v>
      </c>
      <c r="D656" s="262">
        <v>3</v>
      </c>
      <c r="E656" s="262">
        <v>4</v>
      </c>
      <c r="F656" s="52">
        <f t="shared" si="188"/>
        <v>133.33333333333331</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318622.81</v>
      </c>
      <c r="E661" s="242">
        <v>339214.66</v>
      </c>
      <c r="F661" s="52">
        <f t="shared" si="188"/>
        <v>106.46276705675905</v>
      </c>
    </row>
    <row r="662" spans="1:6" ht="12.75" customHeight="1" x14ac:dyDescent="0.2">
      <c r="A662" s="53">
        <v>63312</v>
      </c>
      <c r="B662" s="85" t="s">
        <v>1322</v>
      </c>
      <c r="C662" s="50" t="s">
        <v>1323</v>
      </c>
      <c r="D662" s="242">
        <v>735.06</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152423.89000000001</v>
      </c>
      <c r="E665" s="242">
        <v>461962.83</v>
      </c>
      <c r="F665" s="52">
        <f t="shared" si="188"/>
        <v>303.07770651962761</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47127</v>
      </c>
      <c r="E669" s="242">
        <v>28910.67</v>
      </c>
      <c r="F669" s="52">
        <f t="shared" si="188"/>
        <v>61.346298300337388</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5100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154510.49</v>
      </c>
      <c r="E694" s="242">
        <v>255972.04</v>
      </c>
      <c r="F694" s="52">
        <f t="shared" si="188"/>
        <v>165.66644763083724</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346129.5</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15.77</v>
      </c>
      <c r="F717" s="52" t="str">
        <f t="shared" si="188"/>
        <v>-</v>
      </c>
    </row>
    <row r="718" spans="1:6" ht="12.75" customHeight="1" x14ac:dyDescent="0.2">
      <c r="A718" s="53">
        <v>32121</v>
      </c>
      <c r="B718" s="85" t="s">
        <v>1416</v>
      </c>
      <c r="C718" s="50" t="s">
        <v>1417</v>
      </c>
      <c r="D718" s="242">
        <v>2928.27</v>
      </c>
      <c r="E718" s="242">
        <v>5620.37</v>
      </c>
      <c r="F718" s="52">
        <f t="shared" si="188"/>
        <v>191.93482841404654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210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5366.88</v>
      </c>
      <c r="E722" s="242">
        <v>20298.36</v>
      </c>
      <c r="F722" s="52">
        <f t="shared" si="188"/>
        <v>378.21527591449779</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12204.74</v>
      </c>
      <c r="E725" s="242">
        <v>11025.2</v>
      </c>
      <c r="F725" s="52">
        <f t="shared" ref="F725:F979" si="190">IF(D725&lt;&gt;0,IF(E725/D725&gt;=100,"&gt;&gt;100",E725/D725*100),"-")</f>
        <v>90.33539428123828</v>
      </c>
    </row>
    <row r="726" spans="1:6" ht="12.75" customHeight="1" x14ac:dyDescent="0.2">
      <c r="A726" s="53" t="s">
        <v>1432</v>
      </c>
      <c r="B726" s="85" t="s">
        <v>1433</v>
      </c>
      <c r="C726" s="50" t="s">
        <v>1432</v>
      </c>
      <c r="D726" s="242">
        <v>118.35</v>
      </c>
      <c r="E726" s="242">
        <v>152.16</v>
      </c>
      <c r="F726" s="52">
        <f t="shared" si="190"/>
        <v>128.56780735107731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19.579999999999998</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634.34</v>
      </c>
      <c r="E759" s="242">
        <v>431.25</v>
      </c>
      <c r="F759" s="52">
        <f t="shared" si="190"/>
        <v>67.984046410442346</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24031.09</v>
      </c>
      <c r="E816" s="242">
        <v>37545.410000000003</v>
      </c>
      <c r="F816" s="52">
        <f t="shared" si="190"/>
        <v>156.23681655721819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8950</v>
      </c>
      <c r="E819" s="242">
        <v>13500</v>
      </c>
      <c r="F819" s="52">
        <f t="shared" si="190"/>
        <v>150.83798882681566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5530</v>
      </c>
      <c r="E824" s="242">
        <v>0</v>
      </c>
      <c r="F824" s="52">
        <f t="shared" si="190"/>
        <v>0</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7133.48</v>
      </c>
      <c r="E826" s="242">
        <v>6114.61</v>
      </c>
      <c r="F826" s="52">
        <f t="shared" si="190"/>
        <v>85.717069368667183</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4670.38</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300000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84" workbookViewId="0">
      <selection activeCell="D189" sqref="D189:F1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5525243.1100000013</v>
      </c>
      <c r="E6" s="229">
        <f t="shared" si="0"/>
        <v>5312185.5100000007</v>
      </c>
      <c r="F6" s="230">
        <f t="shared" ref="F6:F260" si="1">IF(D6&gt;0,IF(E6/D6&gt;=100,"&gt;&gt;100",E6/D6*100),"-")</f>
        <v>96.143923520498248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4911764.370000001</v>
      </c>
      <c r="E7" s="104">
        <f t="shared" si="2"/>
        <v>4747729.9500000011</v>
      </c>
      <c r="F7" s="93">
        <f t="shared" si="1"/>
        <v>96.660376849470083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125807.72</v>
      </c>
      <c r="E8" s="104">
        <f>E9+E10-E11</f>
        <v>135493.67000000001</v>
      </c>
      <c r="F8" s="93">
        <f t="shared" si="1"/>
        <v>107.69901083971635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125807.72</v>
      </c>
      <c r="E9" s="247">
        <v>135493.67000000001</v>
      </c>
      <c r="F9" s="93">
        <f t="shared" si="1"/>
        <v>107.69901083971635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4766285.290000001</v>
      </c>
      <c r="E12" s="104">
        <f t="shared" si="3"/>
        <v>4602250.870000001</v>
      </c>
      <c r="F12" s="93">
        <f t="shared" si="1"/>
        <v>96.558443105700036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4629882.17</v>
      </c>
      <c r="E13" s="104">
        <f t="shared" si="4"/>
        <v>4381159.6900000004</v>
      </c>
      <c r="F13" s="93">
        <f t="shared" si="1"/>
        <v>94.627887473862003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418520.22</v>
      </c>
      <c r="E15" s="247">
        <v>436596.68</v>
      </c>
      <c r="F15" s="93">
        <f t="shared" si="1"/>
        <v>104.31913659989954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4779552.74</v>
      </c>
      <c r="E16" s="247">
        <v>4779552.74</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942513.23</v>
      </c>
      <c r="E17" s="247">
        <v>942179.23</v>
      </c>
      <c r="F17" s="93">
        <f t="shared" si="1"/>
        <v>99.964562831653836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1510704.02</v>
      </c>
      <c r="E18" s="247">
        <v>1777168.96</v>
      </c>
      <c r="F18" s="93">
        <f t="shared" si="1"/>
        <v>117.63846104017119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54618.609999999986</v>
      </c>
      <c r="E19" s="104">
        <f t="shared" si="5"/>
        <v>61116.21000000005</v>
      </c>
      <c r="F19" s="93">
        <f t="shared" si="1"/>
        <v>111.89631153191203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46073.38</v>
      </c>
      <c r="E20" s="247">
        <v>39956</v>
      </c>
      <c r="F20" s="93">
        <f t="shared" si="1"/>
        <v>86.722528279887428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153.03</v>
      </c>
      <c r="E21" s="247">
        <v>126.62</v>
      </c>
      <c r="F21" s="93">
        <f t="shared" si="1"/>
        <v>82.741946023655501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17972.740000000002</v>
      </c>
      <c r="E22" s="247">
        <v>19633.060000000001</v>
      </c>
      <c r="F22" s="93">
        <f t="shared" si="1"/>
        <v>109.23799042327435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12055.46</v>
      </c>
      <c r="E24" s="247">
        <v>12055.46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1531.36</v>
      </c>
      <c r="E25" s="247">
        <v>1531.36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189937.02</v>
      </c>
      <c r="E26" s="247">
        <v>200819.79</v>
      </c>
      <c r="F26" s="93">
        <f t="shared" si="1"/>
        <v>105.72967292000266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213104.38</v>
      </c>
      <c r="E28" s="247">
        <v>213006.07999999999</v>
      </c>
      <c r="F28" s="93">
        <f t="shared" si="1"/>
        <v>99.953872369962539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20737.939999999999</v>
      </c>
      <c r="E29" s="104">
        <f t="shared" si="6"/>
        <v>78617.11</v>
      </c>
      <c r="F29" s="93">
        <f t="shared" si="1"/>
        <v>379.09797212259269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38023.42</v>
      </c>
      <c r="E30" s="247">
        <v>95044.88</v>
      </c>
      <c r="F30" s="93">
        <f t="shared" si="1"/>
        <v>249.96404847328307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17285.48</v>
      </c>
      <c r="E34" s="247">
        <v>16427.77</v>
      </c>
      <c r="F34" s="93">
        <f t="shared" si="1"/>
        <v>95.037974068408872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203.70999999999185</v>
      </c>
      <c r="E35" s="104">
        <f t="shared" si="7"/>
        <v>6303.7399999999907</v>
      </c>
      <c r="F35" s="93">
        <f t="shared" si="1"/>
        <v>3094.4676255462387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160216.81</v>
      </c>
      <c r="E36" s="247">
        <v>166316.84</v>
      </c>
      <c r="F36" s="93">
        <f t="shared" si="1"/>
        <v>103.80735953986351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160013.1</v>
      </c>
      <c r="E40" s="247">
        <v>160013.1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60842.860000000044</v>
      </c>
      <c r="E45" s="104">
        <f t="shared" si="9"/>
        <v>75054.120000000054</v>
      </c>
      <c r="F45" s="93">
        <f t="shared" si="1"/>
        <v>123.35731752254905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8890.7099999999991</v>
      </c>
      <c r="E47" s="247">
        <v>8485.9</v>
      </c>
      <c r="F47" s="93">
        <f t="shared" si="1"/>
        <v>95.446820332684339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9751.2900000000009</v>
      </c>
      <c r="E48" s="247">
        <v>9159.1200000000008</v>
      </c>
      <c r="F48" s="93">
        <f t="shared" si="1"/>
        <v>93.927265008014331</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322148.21000000002</v>
      </c>
      <c r="E49" s="247">
        <v>375508.21</v>
      </c>
      <c r="F49" s="93">
        <f t="shared" si="1"/>
        <v>116.56380459168156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279947.34999999998</v>
      </c>
      <c r="E50" s="247">
        <v>318099.11</v>
      </c>
      <c r="F50" s="93">
        <f t="shared" si="1"/>
        <v>113.6281911580874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12028.97</v>
      </c>
      <c r="E54" s="247">
        <v>14248.46</v>
      </c>
      <c r="F54" s="93">
        <f t="shared" si="1"/>
        <v>118.45120571420496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12028.97</v>
      </c>
      <c r="E55" s="247">
        <v>14248.46</v>
      </c>
      <c r="F55" s="93">
        <f t="shared" si="1"/>
        <v>118.45120571420496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19671.36</v>
      </c>
      <c r="E56" s="104">
        <f t="shared" si="11"/>
        <v>9985.41</v>
      </c>
      <c r="F56" s="93">
        <f t="shared" si="1"/>
        <v>50.761157337367621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9685.9500000000007</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9985.41</v>
      </c>
      <c r="E61" s="247">
        <v>9985.41</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613478.74</v>
      </c>
      <c r="E68" s="104">
        <f t="shared" si="13"/>
        <v>564455.55999999994</v>
      </c>
      <c r="F68" s="93">
        <f t="shared" si="1"/>
        <v>92.008984696030367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579367.37</v>
      </c>
      <c r="E69" s="104">
        <f t="shared" si="14"/>
        <v>543096.6</v>
      </c>
      <c r="F69" s="93">
        <f t="shared" si="1"/>
        <v>93.73959047779995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578568.61</v>
      </c>
      <c r="E70" s="104">
        <f t="shared" si="15"/>
        <v>542599.77</v>
      </c>
      <c r="F70" s="93">
        <f t="shared" si="1"/>
        <v>93.783133170670979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578568.61</v>
      </c>
      <c r="E72" s="247">
        <v>542599.77</v>
      </c>
      <c r="F72" s="93">
        <f t="shared" si="1"/>
        <v>93.783133170670979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798.76</v>
      </c>
      <c r="E76" s="247">
        <v>496.83</v>
      </c>
      <c r="F76" s="93">
        <f t="shared" si="1"/>
        <v>62.200160248384996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337.33000000000004</v>
      </c>
      <c r="E78" s="104">
        <f>E79+SUM(E82:E84)-E85+E86</f>
        <v>337.33000000000004</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199.08</v>
      </c>
      <c r="E79" s="104">
        <f t="shared" si="16"/>
        <v>199.08</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199.08</v>
      </c>
      <c r="E80" s="247">
        <v>199.08</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138.24</v>
      </c>
      <c r="E84" s="247">
        <v>138.24</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0.01</v>
      </c>
      <c r="E86" s="247">
        <v>0.01</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33774.039999999994</v>
      </c>
      <c r="E146" s="104">
        <f t="shared" si="26"/>
        <v>21021.629999999997</v>
      </c>
      <c r="F146" s="93">
        <f t="shared" si="1"/>
        <v>62.241976381860155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4573.59</v>
      </c>
      <c r="E147" s="247">
        <v>3632.01</v>
      </c>
      <c r="F147" s="93">
        <f t="shared" si="1"/>
        <v>79.412671446281806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7044.15</v>
      </c>
      <c r="E158" s="247">
        <v>8570.4599999999991</v>
      </c>
      <c r="F158" s="93">
        <f t="shared" si="1"/>
        <v>121.66776687038181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22156.3</v>
      </c>
      <c r="E159" s="247">
        <v>24077.1</v>
      </c>
      <c r="F159" s="93">
        <f t="shared" si="1"/>
        <v>108.66931753045408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15257.94</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5525243.1099999994</v>
      </c>
      <c r="E175" s="104">
        <f t="shared" si="30"/>
        <v>5312185.51</v>
      </c>
      <c r="F175" s="93">
        <f t="shared" si="1"/>
        <v>96.143923520498277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172107.63999999998</v>
      </c>
      <c r="E176" s="104">
        <f t="shared" si="31"/>
        <v>551100.60000000009</v>
      </c>
      <c r="F176" s="93">
        <f t="shared" si="1"/>
        <v>320.20693561308502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132076.85999999999</v>
      </c>
      <c r="E177" s="104">
        <f t="shared" si="32"/>
        <v>221385.69000000003</v>
      </c>
      <c r="F177" s="93">
        <f t="shared" si="1"/>
        <v>167.61883194376369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10671.3</v>
      </c>
      <c r="E178" s="247">
        <v>39186.730000000003</v>
      </c>
      <c r="F178" s="93">
        <f t="shared" si="1"/>
        <v>367.21608426339816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120682.63</v>
      </c>
      <c r="E179" s="247">
        <v>180273.29</v>
      </c>
      <c r="F179" s="93">
        <f t="shared" si="1"/>
        <v>149.37799250811818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141.68</v>
      </c>
      <c r="E180" s="104">
        <f t="shared" si="33"/>
        <v>174.17</v>
      </c>
      <c r="F180" s="93">
        <f t="shared" si="1"/>
        <v>122.93195934500281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141.68</v>
      </c>
      <c r="E183" s="247">
        <v>174.17</v>
      </c>
      <c r="F183" s="93">
        <f t="shared" si="1"/>
        <v>122.93195934500281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581.25</v>
      </c>
      <c r="E184" s="247">
        <v>225</v>
      </c>
      <c r="F184" s="93">
        <f t="shared" si="1"/>
        <v>38.70967741935484</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1526.5</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40030.78</v>
      </c>
      <c r="E189" s="247">
        <v>29714.91</v>
      </c>
      <c r="F189" s="93">
        <f t="shared" si="1"/>
        <v>74.230154895807672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300000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300000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300000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5353135.47</v>
      </c>
      <c r="E237" s="104">
        <f t="shared" si="41"/>
        <v>4761084.91</v>
      </c>
      <c r="F237" s="93">
        <f t="shared" si="1"/>
        <v>88.94011624929044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4911958.58</v>
      </c>
      <c r="E238" s="104">
        <f t="shared" si="42"/>
        <v>4447924.16</v>
      </c>
      <c r="F238" s="93">
        <f t="shared" si="1"/>
        <v>90.552965534167839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4911958.58</v>
      </c>
      <c r="E239" s="104">
        <f t="shared" si="43"/>
        <v>4747924.16</v>
      </c>
      <c r="F239" s="93">
        <f t="shared" si="1"/>
        <v>96.660508892157637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393274.53</v>
      </c>
      <c r="E240" s="247">
        <v>197995.09</v>
      </c>
      <c r="F240" s="93">
        <f t="shared" si="1"/>
        <v>50.34526136233638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4518684.05</v>
      </c>
      <c r="E241" s="247">
        <v>4549929.07</v>
      </c>
      <c r="F241" s="93">
        <f t="shared" si="1"/>
        <v>100.69146281648085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300000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300000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407402.85</v>
      </c>
      <c r="E245" s="104">
        <f t="shared" si="45"/>
        <v>292139.12</v>
      </c>
      <c r="F245" s="93">
        <f t="shared" si="1"/>
        <v>71.707677057241995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409523.16</v>
      </c>
      <c r="E246" s="104">
        <f t="shared" si="46"/>
        <v>295259.46000000002</v>
      </c>
      <c r="F246" s="93">
        <f t="shared" si="1"/>
        <v>72.098354583901937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409523.16</v>
      </c>
      <c r="E247" s="247">
        <v>295259.46000000002</v>
      </c>
      <c r="F247" s="93">
        <f t="shared" si="1"/>
        <v>72.098354583901937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2120.31</v>
      </c>
      <c r="E250" s="104">
        <f t="shared" si="47"/>
        <v>3120.34</v>
      </c>
      <c r="F250" s="93">
        <f t="shared" si="1"/>
        <v>147.16432974423552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2120.31</v>
      </c>
      <c r="E252" s="247">
        <v>3120.34</v>
      </c>
      <c r="F252" s="93">
        <f t="shared" si="1"/>
        <v>147.16432974423552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33774.04</v>
      </c>
      <c r="E255" s="247">
        <v>21021.63</v>
      </c>
      <c r="F255" s="93">
        <f t="shared" si="1"/>
        <v>62.241976381860155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33774.04</v>
      </c>
      <c r="E264" s="247">
        <v>36279.57</v>
      </c>
      <c r="F264" s="93">
        <f t="shared" si="50"/>
        <v>107.41850841652345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0.01</v>
      </c>
      <c r="E268" s="247">
        <v>0.01</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4645.3</v>
      </c>
      <c r="E287" s="247">
        <v>170776.68</v>
      </c>
      <c r="F287" s="93">
        <f t="shared" si="50"/>
        <v>3676.3326372893025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127431.56</v>
      </c>
      <c r="E288" s="247">
        <v>50609.01</v>
      </c>
      <c r="F288" s="93">
        <f t="shared" si="50"/>
        <v>39.714659382652151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40030.78</v>
      </c>
      <c r="E289" s="247">
        <v>4508.66</v>
      </c>
      <c r="F289" s="93">
        <f t="shared" si="50"/>
        <v>11.262983134478018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25206.25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300000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D141" sqref="D141: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258747.07</v>
      </c>
      <c r="E5" s="79">
        <f t="shared" si="0"/>
        <v>349691.55</v>
      </c>
      <c r="F5" s="80">
        <f t="shared" ref="F5:F141" si="1">IF(D5&gt;0,IF(E5/D5&gt;=100,"&gt;&gt;100",E5/D5*100),"-")</f>
        <v>135.1480231254406</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153534.17000000001</v>
      </c>
      <c r="E6" s="81">
        <f t="shared" si="2"/>
        <v>349691.55</v>
      </c>
      <c r="F6" s="63">
        <f t="shared" si="1"/>
        <v>227.76138367113975</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153534.17000000001</v>
      </c>
      <c r="E7" s="249">
        <v>349691.55</v>
      </c>
      <c r="F7" s="63">
        <f t="shared" si="1"/>
        <v>227.76138367113975</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105212.9</v>
      </c>
      <c r="E13" s="81">
        <f t="shared" si="4"/>
        <v>0</v>
      </c>
      <c r="F13" s="63">
        <f t="shared" si="1"/>
        <v>0</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105212.9</v>
      </c>
      <c r="E16" s="249">
        <v>0</v>
      </c>
      <c r="F16" s="63">
        <f t="shared" si="1"/>
        <v>0</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8897.14</v>
      </c>
      <c r="E28" s="81">
        <f t="shared" si="6"/>
        <v>9450.6299999999992</v>
      </c>
      <c r="F28" s="63">
        <f t="shared" si="1"/>
        <v>106.22098786801151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336.98</v>
      </c>
      <c r="E30" s="249">
        <v>8728.6299999999992</v>
      </c>
      <c r="F30" s="63">
        <f t="shared" si="1"/>
        <v>2590.2516469820162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8560.16</v>
      </c>
      <c r="E34" s="249">
        <v>722</v>
      </c>
      <c r="F34" s="63">
        <f t="shared" si="1"/>
        <v>8.4344217865086648</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12564.34</v>
      </c>
      <c r="E35" s="81">
        <f t="shared" si="7"/>
        <v>690273</v>
      </c>
      <c r="F35" s="63">
        <f t="shared" si="1"/>
        <v>5493.905768229768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11930</v>
      </c>
      <c r="E36" s="81">
        <f t="shared" si="8"/>
        <v>0</v>
      </c>
      <c r="F36" s="63">
        <f t="shared" si="1"/>
        <v>0</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11930</v>
      </c>
      <c r="E37" s="249">
        <v>0</v>
      </c>
      <c r="F37" s="63">
        <f t="shared" si="1"/>
        <v>0</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634.34</v>
      </c>
      <c r="E39" s="81">
        <f t="shared" si="9"/>
        <v>3512.08</v>
      </c>
      <c r="F39" s="63">
        <f t="shared" si="1"/>
        <v>553.65892108333071</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634.34</v>
      </c>
      <c r="E40" s="249">
        <v>3512.08</v>
      </c>
      <c r="F40" s="63">
        <f t="shared" si="1"/>
        <v>553.65892108333071</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686760.92</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686760.92</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469711.32999999996</v>
      </c>
      <c r="E82" s="81">
        <f t="shared" si="16"/>
        <v>295001.17</v>
      </c>
      <c r="F82" s="63">
        <f t="shared" si="1"/>
        <v>62.804780544680497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58850.87</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187796.76</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3710.77</v>
      </c>
      <c r="E85" s="249">
        <v>0</v>
      </c>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12880.9</v>
      </c>
      <c r="E86" s="249">
        <v>48353.54</v>
      </c>
      <c r="F86" s="63">
        <f t="shared" si="1"/>
        <v>375.38945260036178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453119.66</v>
      </c>
      <c r="E88" s="249">
        <v>0</v>
      </c>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50420.259999999995</v>
      </c>
      <c r="E107" s="81">
        <f t="shared" si="21"/>
        <v>105331.72</v>
      </c>
      <c r="F107" s="63">
        <f t="shared" si="1"/>
        <v>208.90753042526953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2750</v>
      </c>
      <c r="E108" s="249">
        <v>51011.25</v>
      </c>
      <c r="F108" s="63">
        <f t="shared" si="1"/>
        <v>1854.9545454545455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23110.37</v>
      </c>
      <c r="E109" s="249">
        <v>54320.47</v>
      </c>
      <c r="F109" s="63">
        <f t="shared" si="1"/>
        <v>235.04803254988994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4377.5</v>
      </c>
      <c r="E111" s="249">
        <v>0</v>
      </c>
      <c r="F111" s="63">
        <f t="shared" si="1"/>
        <v>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20182.39</v>
      </c>
      <c r="E113" s="249">
        <v>0</v>
      </c>
      <c r="F113" s="63">
        <f t="shared" si="1"/>
        <v>0</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13500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13500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49495.369999999995</v>
      </c>
      <c r="E129" s="81">
        <f t="shared" si="26"/>
        <v>223595.6</v>
      </c>
      <c r="F129" s="63">
        <f t="shared" si="1"/>
        <v>451.7505374745154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7133.48</v>
      </c>
      <c r="E137" s="249">
        <v>0</v>
      </c>
      <c r="F137" s="63">
        <f t="shared" si="1"/>
        <v>0</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38511.089999999997</v>
      </c>
      <c r="E138" s="249">
        <v>0</v>
      </c>
      <c r="F138" s="63">
        <f t="shared" si="1"/>
        <v>0</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3850.8</v>
      </c>
      <c r="E140" s="249">
        <v>223595.6</v>
      </c>
      <c r="F140" s="63">
        <f t="shared" si="1"/>
        <v>5806.4713825698555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849835.51</v>
      </c>
      <c r="E141" s="106">
        <f t="shared" si="28"/>
        <v>1686843.67</v>
      </c>
      <c r="F141" s="82">
        <f t="shared" si="1"/>
        <v>198.49060790599347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2471.19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2471.19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2471.19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2471.19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6"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172107.64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1869799.13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1418344.8599999999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333964.18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1074554.3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1672.25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431.25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7722.88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151454.26999999999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300000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300000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1490806.17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1329036.03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305448.75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1014963.64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1639.76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787.5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6196.38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161770.14000000001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551100.60000000009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475285.34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170776.68000000002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170776.68000000002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162969.20000000001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1366.84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6440.64</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4508.66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4508.66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300000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300000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75815.260000000009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50609.01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25206.25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2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38323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RACUNOVODA</cp:lastModifiedBy>
  <cp:lastPrinted>2025-02-12T12:10:09Z</cp:lastPrinted>
  <dcterms:created xsi:type="dcterms:W3CDTF">2022-04-01T05:14:30Z</dcterms:created>
  <dcterms:modified xsi:type="dcterms:W3CDTF">2025-02-12T12:41:32Z</dcterms:modified>
</cp:coreProperties>
</file>